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1-LUCRU\0_ENERGIE TERMICA_SRET\2-Metodologii Legea 325\2-METODOLOGIE TARIFE ET-O66\1-METODOLOGIE tarife\MACHETE_final\"/>
    </mc:Choice>
  </mc:AlternateContent>
  <bookViews>
    <workbookView xWindow="0" yWindow="0" windowWidth="28800" windowHeight="12132" tabRatio="847" firstSheet="1" activeTab="6"/>
  </bookViews>
  <sheets>
    <sheet name="A3-Operator-total" sheetId="13" r:id="rId1"/>
    <sheet name="A3.1_P_ET" sheetId="2" r:id="rId2"/>
    <sheet name="A3.2_T-D_ET" sheetId="11" r:id="rId3"/>
    <sheet name="A3.3_AI_ET" sheetId="25" r:id="rId4"/>
    <sheet name="A4-CF_ET" sheetId="16" r:id="rId5"/>
    <sheet name="A5-CV_ET" sheetId="20" r:id="rId6"/>
    <sheet name="A6_Bilant ET" sheetId="19" r:id="rId7"/>
    <sheet name="A7-PLF" sheetId="9" r:id="rId8"/>
    <sheet name="A8-Cheltuieli fin" sheetId="17" r:id="rId9"/>
    <sheet name="A9-Personal" sheetId="26" r:id="rId10"/>
  </sheets>
  <definedNames>
    <definedName name="_xlnm.Print_Area" localSheetId="6">'A6_Bilant ET'!$A$1:$F$41</definedName>
    <definedName name="_xlnm.Print_Area" localSheetId="7">'A7-PLF'!$A$1:$I$32</definedName>
    <definedName name="_xlnm.Print_Titles" localSheetId="2">'A3.2_T-D_ET'!$7:$8</definedName>
    <definedName name="_xlnm.Print_Titles" localSheetId="3">A3.3_AI_ET!$1:$9</definedName>
    <definedName name="_xlnm.Print_Titles" localSheetId="0">'A3-Operator-total'!$A:$C</definedName>
    <definedName name="_xlnm.Print_Titles" localSheetId="5">'A5-CV_ET'!$2:$12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6" l="1"/>
  <c r="P18" i="26"/>
  <c r="N25" i="26"/>
  <c r="N18" i="26"/>
  <c r="G32" i="26"/>
  <c r="E32" i="26"/>
  <c r="E41" i="19"/>
  <c r="D32" i="19"/>
  <c r="D11" i="19"/>
  <c r="D3" i="26" l="1"/>
  <c r="C2" i="11"/>
  <c r="C2" i="25"/>
  <c r="D2" i="16"/>
  <c r="C4" i="19"/>
  <c r="D3" i="9"/>
  <c r="D2" i="9"/>
  <c r="D4" i="17"/>
  <c r="D3" i="17"/>
  <c r="D2" i="26"/>
  <c r="C3" i="19"/>
  <c r="C4" i="20"/>
  <c r="C2" i="20"/>
  <c r="C3" i="25"/>
  <c r="C3" i="11"/>
  <c r="C3" i="2"/>
  <c r="C2" i="2"/>
  <c r="F52" i="16" l="1"/>
  <c r="G53" i="16"/>
  <c r="W53" i="16" s="1"/>
  <c r="F12" i="16"/>
  <c r="G13" i="16"/>
  <c r="W13" i="16" s="1"/>
  <c r="D3" i="16" l="1"/>
  <c r="E18" i="26" l="1"/>
  <c r="E81" i="20"/>
  <c r="F81" i="20"/>
  <c r="D81" i="20"/>
  <c r="M46" i="26" l="1"/>
  <c r="L46" i="26"/>
  <c r="K46" i="26"/>
  <c r="J46" i="26"/>
  <c r="M39" i="26"/>
  <c r="L39" i="26"/>
  <c r="K39" i="26"/>
  <c r="J39" i="26"/>
  <c r="M32" i="26"/>
  <c r="L32" i="26"/>
  <c r="K32" i="26"/>
  <c r="J32" i="26"/>
  <c r="M25" i="26"/>
  <c r="L25" i="26"/>
  <c r="K25" i="26"/>
  <c r="J25" i="26"/>
  <c r="M18" i="26"/>
  <c r="L18" i="26"/>
  <c r="K18" i="26"/>
  <c r="J18" i="26"/>
  <c r="K11" i="26" l="1"/>
  <c r="L11" i="26"/>
  <c r="M11" i="26"/>
  <c r="J11" i="26"/>
  <c r="D46" i="26"/>
  <c r="E46" i="26"/>
  <c r="F46" i="26"/>
  <c r="C46" i="26"/>
  <c r="F32" i="26"/>
  <c r="D32" i="26"/>
  <c r="C32" i="26"/>
  <c r="D25" i="26"/>
  <c r="E25" i="26"/>
  <c r="F25" i="26"/>
  <c r="C25" i="26"/>
  <c r="D18" i="26"/>
  <c r="F18" i="26"/>
  <c r="C18" i="26"/>
  <c r="D11" i="26"/>
  <c r="E11" i="26"/>
  <c r="F11" i="26"/>
  <c r="C11" i="26"/>
  <c r="M53" i="26" l="1"/>
  <c r="L53" i="26"/>
  <c r="K53" i="26"/>
  <c r="J53" i="26"/>
  <c r="O46" i="26"/>
  <c r="N46" i="26"/>
  <c r="O39" i="26"/>
  <c r="N39" i="26"/>
  <c r="O32" i="26"/>
  <c r="N32" i="26"/>
  <c r="O25" i="26"/>
  <c r="O18" i="26"/>
  <c r="O11" i="26"/>
  <c r="N11" i="26"/>
  <c r="F53" i="26"/>
  <c r="D53" i="26"/>
  <c r="H53" i="26" s="1"/>
  <c r="H25" i="26"/>
  <c r="H32" i="26"/>
  <c r="H39" i="26"/>
  <c r="H46" i="26"/>
  <c r="I46" i="26" s="1"/>
  <c r="H18" i="26"/>
  <c r="G39" i="26"/>
  <c r="G46" i="26"/>
  <c r="H11" i="26"/>
  <c r="N53" i="26" l="1"/>
  <c r="P25" i="26"/>
  <c r="P46" i="26"/>
  <c r="P39" i="26"/>
  <c r="O53" i="26"/>
  <c r="P53" i="26" s="1"/>
  <c r="I39" i="26"/>
  <c r="P32" i="26"/>
  <c r="P11" i="26"/>
  <c r="F30" i="9" l="1"/>
  <c r="F25" i="9"/>
  <c r="D15" i="19"/>
  <c r="E11" i="19"/>
  <c r="E15" i="19" s="1"/>
  <c r="D17" i="19" l="1"/>
  <c r="E53" i="26" l="1"/>
  <c r="C53" i="26"/>
  <c r="I32" i="26"/>
  <c r="G25" i="26"/>
  <c r="I25" i="26" s="1"/>
  <c r="G18" i="26"/>
  <c r="I18" i="26" s="1"/>
  <c r="G11" i="26"/>
  <c r="I11" i="26" s="1"/>
  <c r="G53" i="26" l="1"/>
  <c r="I53" i="26" s="1"/>
  <c r="E18" i="19"/>
  <c r="D11" i="17" l="1"/>
  <c r="G25" i="9"/>
  <c r="H25" i="9"/>
  <c r="G30" i="9"/>
  <c r="H30" i="9"/>
  <c r="E25" i="9"/>
  <c r="E30" i="9" s="1"/>
  <c r="E17" i="19"/>
  <c r="E36" i="19"/>
  <c r="D36" i="19"/>
  <c r="D37" i="19" s="1"/>
  <c r="D18" i="19" l="1"/>
  <c r="D26" i="19" s="1"/>
  <c r="D27" i="19"/>
  <c r="D40" i="19"/>
  <c r="D41" i="19" s="1"/>
  <c r="U30" i="16"/>
  <c r="U32" i="16"/>
  <c r="U33" i="16"/>
  <c r="U34" i="16"/>
  <c r="U35" i="16"/>
  <c r="U36" i="16"/>
  <c r="U37" i="16"/>
  <c r="R30" i="16"/>
  <c r="R32" i="16"/>
  <c r="R33" i="16"/>
  <c r="R34" i="16"/>
  <c r="R35" i="16"/>
  <c r="R36" i="16"/>
  <c r="R37" i="16"/>
  <c r="O30" i="16"/>
  <c r="O32" i="16"/>
  <c r="O33" i="16"/>
  <c r="O34" i="16"/>
  <c r="O35" i="16"/>
  <c r="O36" i="16"/>
  <c r="O37" i="16"/>
  <c r="D22" i="19" l="1"/>
  <c r="D31" i="19"/>
  <c r="L17" i="16"/>
  <c r="U69" i="16"/>
  <c r="U68" i="16" s="1"/>
  <c r="W68" i="16"/>
  <c r="V68" i="16"/>
  <c r="U60" i="16"/>
  <c r="W59" i="16"/>
  <c r="W55" i="16" s="1"/>
  <c r="V59" i="16"/>
  <c r="V55" i="16" s="1"/>
  <c r="U59" i="16"/>
  <c r="U58" i="16"/>
  <c r="U57" i="16"/>
  <c r="U56" i="16"/>
  <c r="R69" i="16"/>
  <c r="R68" i="16" s="1"/>
  <c r="T68" i="16"/>
  <c r="S68" i="16"/>
  <c r="R60" i="16"/>
  <c r="T59" i="16"/>
  <c r="T55" i="16" s="1"/>
  <c r="S59" i="16"/>
  <c r="S55" i="16" s="1"/>
  <c r="R59" i="16"/>
  <c r="R58" i="16"/>
  <c r="R57" i="16"/>
  <c r="R56" i="16"/>
  <c r="U29" i="16"/>
  <c r="U28" i="16" s="1"/>
  <c r="W28" i="16"/>
  <c r="V28" i="16"/>
  <c r="U27" i="16"/>
  <c r="U26" i="16"/>
  <c r="U25" i="16"/>
  <c r="U24" i="16"/>
  <c r="U23" i="16"/>
  <c r="U22" i="16"/>
  <c r="U21" i="16"/>
  <c r="U20" i="16"/>
  <c r="W19" i="16"/>
  <c r="W15" i="16" s="1"/>
  <c r="V19" i="16"/>
  <c r="V15" i="16" s="1"/>
  <c r="U18" i="16"/>
  <c r="U17" i="16"/>
  <c r="U16" i="16"/>
  <c r="R29" i="16"/>
  <c r="R28" i="16" s="1"/>
  <c r="T28" i="16"/>
  <c r="S28" i="16"/>
  <c r="R27" i="16"/>
  <c r="R26" i="16"/>
  <c r="R25" i="16"/>
  <c r="R24" i="16"/>
  <c r="R23" i="16"/>
  <c r="R22" i="16"/>
  <c r="R21" i="16"/>
  <c r="R20" i="16"/>
  <c r="T19" i="16"/>
  <c r="T15" i="16" s="1"/>
  <c r="S19" i="16"/>
  <c r="S15" i="16" s="1"/>
  <c r="R18" i="16"/>
  <c r="R17" i="16"/>
  <c r="R16" i="16"/>
  <c r="T54" i="16" l="1"/>
  <c r="V54" i="16"/>
  <c r="S54" i="16"/>
  <c r="W14" i="16"/>
  <c r="R55" i="16"/>
  <c r="T14" i="16"/>
  <c r="S14" i="16"/>
  <c r="V14" i="16"/>
  <c r="W54" i="16"/>
  <c r="R54" i="16"/>
  <c r="R19" i="16"/>
  <c r="R15" i="16" s="1"/>
  <c r="R14" i="16" s="1"/>
  <c r="U19" i="16"/>
  <c r="U15" i="16" s="1"/>
  <c r="U14" i="16" s="1"/>
  <c r="U55" i="16"/>
  <c r="U54" i="16" s="1"/>
  <c r="D50" i="20"/>
  <c r="E50" i="20" l="1"/>
  <c r="F50" i="20"/>
  <c r="E40" i="19" l="1"/>
  <c r="E27" i="19"/>
  <c r="E26" i="19"/>
  <c r="O23" i="16"/>
  <c r="O21" i="16"/>
  <c r="O22" i="16"/>
  <c r="O24" i="16"/>
  <c r="O25" i="16"/>
  <c r="O26" i="16"/>
  <c r="O27" i="16"/>
  <c r="E31" i="19" l="1"/>
  <c r="E32" i="19" s="1"/>
  <c r="F27" i="19"/>
  <c r="E22" i="19"/>
  <c r="E11" i="17"/>
  <c r="F11" i="17" s="1"/>
  <c r="G11" i="17" s="1"/>
  <c r="H11" i="17" s="1"/>
  <c r="I11" i="17" s="1"/>
  <c r="L77" i="16"/>
  <c r="I77" i="16"/>
  <c r="E77" i="16"/>
  <c r="F77" i="16" s="1"/>
  <c r="G77" i="16" s="1"/>
  <c r="L76" i="16"/>
  <c r="I76" i="16"/>
  <c r="E76" i="16"/>
  <c r="F76" i="16" s="1"/>
  <c r="G76" i="16" s="1"/>
  <c r="L75" i="16"/>
  <c r="I75" i="16"/>
  <c r="E75" i="16"/>
  <c r="F75" i="16" s="1"/>
  <c r="G75" i="16" s="1"/>
  <c r="L74" i="16"/>
  <c r="I74" i="16"/>
  <c r="E74" i="16"/>
  <c r="F74" i="16" s="1"/>
  <c r="G74" i="16" s="1"/>
  <c r="L73" i="16"/>
  <c r="I73" i="16"/>
  <c r="E73" i="16"/>
  <c r="F73" i="16" s="1"/>
  <c r="G73" i="16" s="1"/>
  <c r="L72" i="16"/>
  <c r="I72" i="16"/>
  <c r="E72" i="16"/>
  <c r="F72" i="16" s="1"/>
  <c r="G72" i="16" s="1"/>
  <c r="L70" i="16"/>
  <c r="I70" i="16"/>
  <c r="E70" i="16"/>
  <c r="F70" i="16" s="1"/>
  <c r="G70" i="16" s="1"/>
  <c r="O69" i="16"/>
  <c r="O68" i="16" s="1"/>
  <c r="L69" i="16"/>
  <c r="L68" i="16" s="1"/>
  <c r="I69" i="16"/>
  <c r="E69" i="16"/>
  <c r="F69" i="16" s="1"/>
  <c r="G69" i="16" s="1"/>
  <c r="Q68" i="16"/>
  <c r="P68" i="16"/>
  <c r="N68" i="16"/>
  <c r="M68" i="16"/>
  <c r="K68" i="16"/>
  <c r="J68" i="16"/>
  <c r="D68" i="16"/>
  <c r="L67" i="16"/>
  <c r="I67" i="16"/>
  <c r="E67" i="16"/>
  <c r="F67" i="16" s="1"/>
  <c r="G67" i="16" s="1"/>
  <c r="L66" i="16"/>
  <c r="I66" i="16"/>
  <c r="E66" i="16"/>
  <c r="F66" i="16" s="1"/>
  <c r="G66" i="16" s="1"/>
  <c r="L65" i="16"/>
  <c r="I65" i="16"/>
  <c r="E65" i="16"/>
  <c r="F65" i="16" s="1"/>
  <c r="G65" i="16" s="1"/>
  <c r="L64" i="16"/>
  <c r="I64" i="16"/>
  <c r="E64" i="16"/>
  <c r="F64" i="16" s="1"/>
  <c r="G64" i="16" s="1"/>
  <c r="L63" i="16"/>
  <c r="I63" i="16"/>
  <c r="E63" i="16"/>
  <c r="F63" i="16" s="1"/>
  <c r="G63" i="16" s="1"/>
  <c r="L62" i="16"/>
  <c r="I62" i="16"/>
  <c r="E62" i="16"/>
  <c r="L61" i="16"/>
  <c r="I61" i="16"/>
  <c r="E61" i="16"/>
  <c r="F61" i="16" s="1"/>
  <c r="G61" i="16" s="1"/>
  <c r="O60" i="16"/>
  <c r="L60" i="16"/>
  <c r="I60" i="16"/>
  <c r="E60" i="16"/>
  <c r="F60" i="16" s="1"/>
  <c r="G60" i="16" s="1"/>
  <c r="Q59" i="16"/>
  <c r="P59" i="16"/>
  <c r="O59" i="16"/>
  <c r="N59" i="16"/>
  <c r="N55" i="16" s="1"/>
  <c r="M59" i="16"/>
  <c r="M55" i="16" s="1"/>
  <c r="M54" i="16" s="1"/>
  <c r="K59" i="16"/>
  <c r="K55" i="16" s="1"/>
  <c r="J59" i="16"/>
  <c r="D59" i="16"/>
  <c r="O58" i="16"/>
  <c r="L58" i="16"/>
  <c r="I58" i="16"/>
  <c r="E58" i="16"/>
  <c r="F58" i="16" s="1"/>
  <c r="O57" i="16"/>
  <c r="L57" i="16"/>
  <c r="I57" i="16"/>
  <c r="E57" i="16"/>
  <c r="F57" i="16" s="1"/>
  <c r="G57" i="16" s="1"/>
  <c r="O56" i="16"/>
  <c r="L56" i="16"/>
  <c r="I56" i="16"/>
  <c r="E56" i="16"/>
  <c r="Q55" i="16"/>
  <c r="Q54" i="16" s="1"/>
  <c r="P55" i="16"/>
  <c r="J55" i="16"/>
  <c r="D55" i="16"/>
  <c r="D54" i="16" s="1"/>
  <c r="E30" i="16"/>
  <c r="F30" i="16" s="1"/>
  <c r="G30" i="16" s="1"/>
  <c r="I30" i="16"/>
  <c r="L30" i="16"/>
  <c r="E32" i="16"/>
  <c r="F32" i="16" s="1"/>
  <c r="G32" i="16" s="1"/>
  <c r="I32" i="16"/>
  <c r="L32" i="16"/>
  <c r="E33" i="16"/>
  <c r="F33" i="16" s="1"/>
  <c r="I33" i="16"/>
  <c r="L33" i="16"/>
  <c r="E34" i="16"/>
  <c r="F34" i="16" s="1"/>
  <c r="G34" i="16" s="1"/>
  <c r="I34" i="16"/>
  <c r="L34" i="16"/>
  <c r="E35" i="16"/>
  <c r="F35" i="16" s="1"/>
  <c r="I35" i="16"/>
  <c r="L35" i="16"/>
  <c r="E36" i="16"/>
  <c r="F36" i="16" s="1"/>
  <c r="I36" i="16"/>
  <c r="L36" i="16"/>
  <c r="E37" i="16"/>
  <c r="F37" i="16" s="1"/>
  <c r="I37" i="16"/>
  <c r="L37" i="16"/>
  <c r="E21" i="16"/>
  <c r="F21" i="16" s="1"/>
  <c r="G21" i="16" s="1"/>
  <c r="I21" i="16"/>
  <c r="L21" i="16"/>
  <c r="E22" i="16"/>
  <c r="F22" i="16" s="1"/>
  <c r="I22" i="16"/>
  <c r="L22" i="16"/>
  <c r="E23" i="16"/>
  <c r="F23" i="16" s="1"/>
  <c r="G23" i="16" s="1"/>
  <c r="I23" i="16"/>
  <c r="L23" i="16"/>
  <c r="E24" i="16"/>
  <c r="F24" i="16" s="1"/>
  <c r="G24" i="16" s="1"/>
  <c r="I24" i="16"/>
  <c r="L24" i="16"/>
  <c r="E25" i="16"/>
  <c r="F25" i="16" s="1"/>
  <c r="I25" i="16"/>
  <c r="L25" i="16"/>
  <c r="E26" i="16"/>
  <c r="F26" i="16" s="1"/>
  <c r="G26" i="16" s="1"/>
  <c r="I26" i="16"/>
  <c r="L26" i="16"/>
  <c r="E27" i="16"/>
  <c r="F27" i="16" s="1"/>
  <c r="I27" i="16"/>
  <c r="L27" i="16"/>
  <c r="O29" i="16"/>
  <c r="O20" i="16"/>
  <c r="L29" i="16"/>
  <c r="L20" i="16"/>
  <c r="I29" i="16"/>
  <c r="I20" i="16"/>
  <c r="E29" i="16"/>
  <c r="F29" i="16" s="1"/>
  <c r="G29" i="16" s="1"/>
  <c r="E20" i="16"/>
  <c r="F20" i="16" s="1"/>
  <c r="G20" i="16" s="1"/>
  <c r="O17" i="16"/>
  <c r="O18" i="16"/>
  <c r="O16" i="16"/>
  <c r="L18" i="16"/>
  <c r="I17" i="16"/>
  <c r="I18" i="16"/>
  <c r="E17" i="16"/>
  <c r="F17" i="16" s="1"/>
  <c r="G17" i="16" s="1"/>
  <c r="F18" i="16"/>
  <c r="G18" i="16" s="1"/>
  <c r="I16" i="16"/>
  <c r="L16" i="16"/>
  <c r="E16" i="16"/>
  <c r="F16" i="16" s="1"/>
  <c r="G16" i="16" s="1"/>
  <c r="D28" i="16"/>
  <c r="J19" i="16"/>
  <c r="J15" i="16" s="1"/>
  <c r="K19" i="16"/>
  <c r="K15" i="16" s="1"/>
  <c r="M19" i="16"/>
  <c r="M15" i="16" s="1"/>
  <c r="N19" i="16"/>
  <c r="N15" i="16" s="1"/>
  <c r="O19" i="16"/>
  <c r="P19" i="16"/>
  <c r="P15" i="16" s="1"/>
  <c r="Q19" i="16"/>
  <c r="Q15" i="16" s="1"/>
  <c r="J28" i="16"/>
  <c r="K28" i="16"/>
  <c r="M28" i="16"/>
  <c r="N28" i="16"/>
  <c r="O28" i="16"/>
  <c r="P28" i="16"/>
  <c r="Q28" i="16"/>
  <c r="D19" i="16"/>
  <c r="D15" i="16" s="1"/>
  <c r="I28" i="16" l="1"/>
  <c r="G58" i="16"/>
  <c r="H58" i="16" s="1"/>
  <c r="F26" i="19"/>
  <c r="F11" i="19" s="1"/>
  <c r="I68" i="16"/>
  <c r="P54" i="16"/>
  <c r="K54" i="16"/>
  <c r="L59" i="16"/>
  <c r="L55" i="16" s="1"/>
  <c r="L54" i="16" s="1"/>
  <c r="E59" i="16"/>
  <c r="E55" i="16" s="1"/>
  <c r="H17" i="16"/>
  <c r="H67" i="16"/>
  <c r="H61" i="16"/>
  <c r="J54" i="16"/>
  <c r="I59" i="16"/>
  <c r="I55" i="16" s="1"/>
  <c r="E68" i="16"/>
  <c r="N54" i="16"/>
  <c r="H65" i="16"/>
  <c r="H69" i="16"/>
  <c r="O55" i="16"/>
  <c r="O54" i="16" s="1"/>
  <c r="H63" i="16"/>
  <c r="H73" i="16"/>
  <c r="H64" i="16"/>
  <c r="H66" i="16"/>
  <c r="G68" i="16"/>
  <c r="F68" i="16"/>
  <c r="H77" i="16"/>
  <c r="H75" i="16"/>
  <c r="H76" i="16"/>
  <c r="F56" i="16"/>
  <c r="G56" i="16" s="1"/>
  <c r="H57" i="16"/>
  <c r="H60" i="16"/>
  <c r="F62" i="16"/>
  <c r="G62" i="16" s="1"/>
  <c r="H72" i="16"/>
  <c r="H74" i="16"/>
  <c r="G28" i="16"/>
  <c r="G25" i="16"/>
  <c r="H25" i="16" s="1"/>
  <c r="G37" i="16"/>
  <c r="H37" i="16" s="1"/>
  <c r="G33" i="16"/>
  <c r="H33" i="16" s="1"/>
  <c r="H26" i="16"/>
  <c r="H21" i="16"/>
  <c r="G36" i="16"/>
  <c r="H36" i="16" s="1"/>
  <c r="H32" i="16"/>
  <c r="G27" i="16"/>
  <c r="H27" i="16" s="1"/>
  <c r="G22" i="16"/>
  <c r="H22" i="16" s="1"/>
  <c r="G35" i="16"/>
  <c r="H35" i="16" s="1"/>
  <c r="H23" i="16"/>
  <c r="H34" i="16"/>
  <c r="H24" i="16"/>
  <c r="H29" i="16"/>
  <c r="H20" i="16"/>
  <c r="H18" i="16"/>
  <c r="I19" i="16"/>
  <c r="I15" i="16" s="1"/>
  <c r="L28" i="16"/>
  <c r="H16" i="16"/>
  <c r="L19" i="16"/>
  <c r="L15" i="16" s="1"/>
  <c r="E28" i="16"/>
  <c r="O15" i="16"/>
  <c r="O14" i="16" s="1"/>
  <c r="F28" i="16"/>
  <c r="H30" i="16"/>
  <c r="F19" i="16"/>
  <c r="F15" i="16" s="1"/>
  <c r="E19" i="16"/>
  <c r="E15" i="16" s="1"/>
  <c r="D14" i="16"/>
  <c r="Q14" i="16"/>
  <c r="P14" i="16"/>
  <c r="M14" i="16"/>
  <c r="K14" i="16"/>
  <c r="N14" i="16"/>
  <c r="J14" i="16"/>
  <c r="I54" i="16" l="1"/>
  <c r="E54" i="16"/>
  <c r="D83" i="16" s="1"/>
  <c r="H70" i="16"/>
  <c r="H68" i="16" s="1"/>
  <c r="F59" i="16"/>
  <c r="F55" i="16" s="1"/>
  <c r="F54" i="16" s="1"/>
  <c r="G59" i="16"/>
  <c r="H19" i="16"/>
  <c r="H15" i="16" s="1"/>
  <c r="F14" i="16"/>
  <c r="H28" i="16"/>
  <c r="L14" i="16"/>
  <c r="G19" i="16"/>
  <c r="G15" i="16" s="1"/>
  <c r="G14" i="16" s="1"/>
  <c r="D45" i="16" s="1"/>
  <c r="E14" i="16"/>
  <c r="D44" i="16" s="1"/>
  <c r="H14" i="16" l="1"/>
  <c r="G55" i="16"/>
  <c r="G54" i="16" s="1"/>
  <c r="D84" i="16" s="1"/>
  <c r="H62" i="16"/>
  <c r="H59" i="16" s="1"/>
  <c r="H56" i="16"/>
  <c r="I14" i="16"/>
  <c r="H55" i="16" l="1"/>
  <c r="H54" i="16" s="1"/>
</calcChain>
</file>

<file path=xl/comments1.xml><?xml version="1.0" encoding="utf-8"?>
<comments xmlns="http://schemas.openxmlformats.org/spreadsheetml/2006/main">
  <authors>
    <author>Bogdan ANTON</author>
  </authors>
  <commentList>
    <comment ref="F5" authorId="0" shapeId="0">
      <text>
        <r>
          <rPr>
            <b/>
            <sz val="9"/>
            <color indexed="81"/>
            <rFont val="Tahoma"/>
            <charset val="1"/>
          </rPr>
          <t>Bogdan ANTON:</t>
        </r>
        <r>
          <rPr>
            <sz val="9"/>
            <color indexed="81"/>
            <rFont val="Tahoma"/>
            <charset val="1"/>
          </rPr>
          <t xml:space="preserve">
Se completeaza, dupa caz:
- CT
- CT cvartal
- CT zona</t>
        </r>
      </text>
    </comment>
  </commentList>
</comments>
</file>

<file path=xl/comments2.xml><?xml version="1.0" encoding="utf-8"?>
<comments xmlns="http://schemas.openxmlformats.org/spreadsheetml/2006/main">
  <authors>
    <author>Bogdan ANTON</author>
  </authors>
  <commentList>
    <comment ref="G12" authorId="0" shapeId="0">
      <text>
        <r>
          <rPr>
            <b/>
            <sz val="9"/>
            <color indexed="81"/>
            <rFont val="Tahoma"/>
            <charset val="1"/>
          </rPr>
          <t>Bogdan ANTON:</t>
        </r>
        <r>
          <rPr>
            <sz val="9"/>
            <color indexed="81"/>
            <rFont val="Tahoma"/>
            <charset val="1"/>
          </rPr>
          <t xml:space="preserve">
Se introduce valoarea procentuala a cheii de repartizare</t>
        </r>
      </text>
    </comment>
    <comment ref="K13" authorId="0" shapeId="0">
      <text>
        <r>
          <rPr>
            <b/>
            <sz val="9"/>
            <color indexed="81"/>
            <rFont val="Tahoma"/>
            <charset val="1"/>
          </rPr>
          <t>Bogdan ANTON:</t>
        </r>
        <r>
          <rPr>
            <sz val="9"/>
            <color indexed="81"/>
            <rFont val="Tahoma"/>
            <charset val="1"/>
          </rPr>
          <t xml:space="preserve">
Se introduce valoarea procentuala a cheii de repartizare</t>
        </r>
      </text>
    </comment>
    <comment ref="N13" authorId="0" shapeId="0">
      <text>
        <r>
          <rPr>
            <b/>
            <sz val="9"/>
            <color indexed="81"/>
            <rFont val="Tahoma"/>
            <charset val="1"/>
          </rPr>
          <t>Bogdan ANTON:</t>
        </r>
        <r>
          <rPr>
            <sz val="9"/>
            <color indexed="81"/>
            <rFont val="Tahoma"/>
            <charset val="1"/>
          </rPr>
          <t xml:space="preserve">
Se introduce valoarea procentuala a cheii de repartizare</t>
        </r>
      </text>
    </comment>
    <comment ref="Q13" authorId="0" shapeId="0">
      <text>
        <r>
          <rPr>
            <b/>
            <sz val="9"/>
            <color indexed="81"/>
            <rFont val="Tahoma"/>
            <charset val="1"/>
          </rPr>
          <t>Bogdan ANTON:</t>
        </r>
        <r>
          <rPr>
            <sz val="9"/>
            <color indexed="81"/>
            <rFont val="Tahoma"/>
            <charset val="1"/>
          </rPr>
          <t xml:space="preserve">
Se introduce valoarea procentuala a cheii de repartizare</t>
        </r>
      </text>
    </comment>
    <comment ref="T13" authorId="0" shapeId="0">
      <text>
        <r>
          <rPr>
            <b/>
            <sz val="9"/>
            <color indexed="81"/>
            <rFont val="Tahoma"/>
            <charset val="1"/>
          </rPr>
          <t>Bogdan ANTON:</t>
        </r>
        <r>
          <rPr>
            <sz val="9"/>
            <color indexed="81"/>
            <rFont val="Tahoma"/>
            <charset val="1"/>
          </rPr>
          <t xml:space="preserve">
Se introduce valoarea procentuala a cheii de repartizare</t>
        </r>
      </text>
    </comment>
    <comment ref="G52" authorId="0" shapeId="0">
      <text>
        <r>
          <rPr>
            <b/>
            <sz val="9"/>
            <color indexed="81"/>
            <rFont val="Tahoma"/>
            <charset val="1"/>
          </rPr>
          <t>Bogdan ANTON:</t>
        </r>
        <r>
          <rPr>
            <sz val="9"/>
            <color indexed="81"/>
            <rFont val="Tahoma"/>
            <charset val="1"/>
          </rPr>
          <t xml:space="preserve">
Se introduce valoarea procentuala a cheii de repartizare</t>
        </r>
      </text>
    </comment>
  </commentList>
</comments>
</file>

<file path=xl/comments3.xml><?xml version="1.0" encoding="utf-8"?>
<comments xmlns="http://schemas.openxmlformats.org/spreadsheetml/2006/main">
  <authors>
    <author>Bogdan ANTON</author>
  </authors>
  <commentList>
    <comment ref="D30" authorId="0" shapeId="0">
      <text>
        <r>
          <rPr>
            <b/>
            <sz val="9"/>
            <color indexed="81"/>
            <rFont val="Tahoma"/>
            <charset val="1"/>
          </rPr>
          <t>Bogdan ANTON:</t>
        </r>
        <r>
          <rPr>
            <sz val="9"/>
            <color indexed="81"/>
            <rFont val="Tahoma"/>
            <charset val="1"/>
          </rPr>
          <t xml:space="preserve">
Specificați</t>
        </r>
      </text>
    </comment>
    <comment ref="E30" authorId="0" shapeId="0">
      <text>
        <r>
          <rPr>
            <b/>
            <sz val="9"/>
            <color indexed="81"/>
            <rFont val="Tahoma"/>
            <charset val="1"/>
          </rPr>
          <t>Bogdan ANTON:</t>
        </r>
        <r>
          <rPr>
            <sz val="9"/>
            <color indexed="81"/>
            <rFont val="Tahoma"/>
            <charset val="1"/>
          </rPr>
          <t xml:space="preserve">
Specificați</t>
        </r>
      </text>
    </comment>
    <comment ref="F30" authorId="0" shapeId="0">
      <text>
        <r>
          <rPr>
            <b/>
            <sz val="9"/>
            <color indexed="81"/>
            <rFont val="Tahoma"/>
            <charset val="1"/>
          </rPr>
          <t>Bogdan ANTON:</t>
        </r>
        <r>
          <rPr>
            <sz val="9"/>
            <color indexed="81"/>
            <rFont val="Tahoma"/>
            <charset val="1"/>
          </rPr>
          <t xml:space="preserve">
Specificați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  <comment ref="D40" authorId="0" shapeId="0">
      <text>
        <r>
          <rPr>
            <b/>
            <sz val="9"/>
            <color indexed="81"/>
            <rFont val="Tahoma"/>
            <charset val="1"/>
          </rPr>
          <t>Bogdan ANTON:</t>
        </r>
        <r>
          <rPr>
            <sz val="9"/>
            <color indexed="81"/>
            <rFont val="Tahoma"/>
            <charset val="1"/>
          </rPr>
          <t xml:space="preserve">
Specificați</t>
        </r>
      </text>
    </comment>
    <comment ref="E40" authorId="0" shapeId="0">
      <text>
        <r>
          <rPr>
            <b/>
            <sz val="9"/>
            <color indexed="81"/>
            <rFont val="Tahoma"/>
            <charset val="1"/>
          </rPr>
          <t>Bogdan ANTON:</t>
        </r>
        <r>
          <rPr>
            <sz val="9"/>
            <color indexed="81"/>
            <rFont val="Tahoma"/>
            <charset val="1"/>
          </rPr>
          <t xml:space="preserve">
Specificați</t>
        </r>
      </text>
    </comment>
    <comment ref="F40" authorId="0" shapeId="0">
      <text>
        <r>
          <rPr>
            <b/>
            <sz val="9"/>
            <color indexed="81"/>
            <rFont val="Tahoma"/>
            <charset val="1"/>
          </rPr>
          <t>Bogdan ANTON:</t>
        </r>
        <r>
          <rPr>
            <sz val="9"/>
            <color indexed="81"/>
            <rFont val="Tahoma"/>
            <charset val="1"/>
          </rPr>
          <t xml:space="preserve">
Specificați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Bogdan ANTON:</t>
        </r>
        <r>
          <rPr>
            <sz val="9"/>
            <color indexed="81"/>
            <rFont val="Tahoma"/>
            <family val="2"/>
          </rPr>
          <t xml:space="preserve">
Se completeaza unitatea de masura</t>
        </r>
      </text>
    </comment>
  </commentList>
</comments>
</file>

<file path=xl/comments4.xml><?xml version="1.0" encoding="utf-8"?>
<comments xmlns="http://schemas.openxmlformats.org/spreadsheetml/2006/main">
  <authors>
    <author>Bogdan</author>
  </authors>
  <commentList>
    <comment ref="F32" authorId="0" shapeId="0">
      <text>
        <r>
          <rPr>
            <b/>
            <sz val="9"/>
            <color indexed="81"/>
            <rFont val="Tahoma"/>
            <family val="2"/>
          </rPr>
          <t>Bogdan:</t>
        </r>
        <r>
          <rPr>
            <sz val="9"/>
            <color indexed="81"/>
            <rFont val="Tahoma"/>
            <family val="2"/>
          </rPr>
          <t xml:space="preserve">
Se introduce valoarea pierderii tehnologice aprobate de AAPL</t>
        </r>
      </text>
    </comment>
    <comment ref="F41" authorId="0" shapeId="0">
      <text>
        <r>
          <rPr>
            <b/>
            <sz val="9"/>
            <color indexed="81"/>
            <rFont val="Tahoma"/>
            <family val="2"/>
          </rPr>
          <t>Bogdan:</t>
        </r>
        <r>
          <rPr>
            <sz val="9"/>
            <color indexed="81"/>
            <rFont val="Tahoma"/>
            <family val="2"/>
          </rPr>
          <t xml:space="preserve">
Se va introduce valoarea pierderii tehnologice aprobate de AAPL</t>
        </r>
      </text>
    </comment>
  </commentList>
</comments>
</file>

<file path=xl/comments5.xml><?xml version="1.0" encoding="utf-8"?>
<comments xmlns="http://schemas.openxmlformats.org/spreadsheetml/2006/main">
  <authors>
    <author>Bogdan ANTON</author>
  </authors>
  <commentList>
    <comment ref="D5" authorId="0" shapeId="0">
      <text>
        <r>
          <rPr>
            <b/>
            <sz val="9"/>
            <color indexed="81"/>
            <rFont val="Tahoma"/>
            <charset val="1"/>
          </rPr>
          <t>Bogdan ANTON:</t>
        </r>
        <r>
          <rPr>
            <sz val="9"/>
            <color indexed="81"/>
            <rFont val="Tahoma"/>
            <charset val="1"/>
          </rPr>
          <t xml:space="preserve">
Se completeaza anul curent (in care se face solicitarea de avizare)</t>
        </r>
      </text>
    </comment>
  </commentList>
</comments>
</file>

<file path=xl/sharedStrings.xml><?xml version="1.0" encoding="utf-8"?>
<sst xmlns="http://schemas.openxmlformats.org/spreadsheetml/2006/main" count="1090" uniqueCount="399">
  <si>
    <t>Nr crt.</t>
  </si>
  <si>
    <t>Specificatie</t>
  </si>
  <si>
    <t>Realizat in ultimele 12 luni</t>
  </si>
  <si>
    <t>Total  lei</t>
  </si>
  <si>
    <t>Materii prime, Materiale</t>
  </si>
  <si>
    <t>deplasari, detasari, transferari</t>
  </si>
  <si>
    <t>posta si telecomunicatii</t>
  </si>
  <si>
    <t>Costuri pentru protectia mediului</t>
  </si>
  <si>
    <t xml:space="preserve">Costuri financiare </t>
  </si>
  <si>
    <t>Energie termică  livrată [MWh]</t>
  </si>
  <si>
    <t>Energie termică  produsa [MWh]</t>
  </si>
  <si>
    <t>Total  Lei</t>
  </si>
  <si>
    <t>Transport</t>
  </si>
  <si>
    <t>U.M.</t>
  </si>
  <si>
    <t>mc</t>
  </si>
  <si>
    <t>Specificaţie</t>
  </si>
  <si>
    <t xml:space="preserve">Număr personal </t>
  </si>
  <si>
    <t xml:space="preserve">Salariu mediu lunar brut </t>
  </si>
  <si>
    <t>Gcal/an</t>
  </si>
  <si>
    <t>kcal/Nmc</t>
  </si>
  <si>
    <t>Solicitant (denumire operator economic)</t>
  </si>
  <si>
    <t>Localitate</t>
  </si>
  <si>
    <t>Nr. crt.</t>
  </si>
  <si>
    <t>UM</t>
  </si>
  <si>
    <t>Total</t>
  </si>
  <si>
    <t>I.</t>
  </si>
  <si>
    <t>MWh</t>
  </si>
  <si>
    <t>lei/MWh</t>
  </si>
  <si>
    <t>II.</t>
  </si>
  <si>
    <t>Amortizare</t>
  </si>
  <si>
    <t>III.</t>
  </si>
  <si>
    <t>IV.</t>
  </si>
  <si>
    <t>%</t>
  </si>
  <si>
    <t>V.</t>
  </si>
  <si>
    <t>VI.</t>
  </si>
  <si>
    <t>VII.</t>
  </si>
  <si>
    <t>VIII.</t>
  </si>
  <si>
    <t>NOTA</t>
  </si>
  <si>
    <t>Costuri fixe - total, din care:</t>
  </si>
  <si>
    <t>Costuri variabile - total</t>
  </si>
  <si>
    <t>Alte costuri variabile</t>
  </si>
  <si>
    <t>lucrări de mentenanță</t>
  </si>
  <si>
    <t>Chirii, impozite, taxe stabilite conform reglementărilor legale în vigoare sau de către autorităţile locale</t>
  </si>
  <si>
    <t>contractare, facturare, încasare</t>
  </si>
  <si>
    <t>studii și cercetări</t>
  </si>
  <si>
    <t>alte servicii, colaborări</t>
  </si>
  <si>
    <t>Energie termica cumparata de la terti</t>
  </si>
  <si>
    <t>Energie termică pierduta in transport/distributie</t>
  </si>
  <si>
    <t>Redevente</t>
  </si>
  <si>
    <t>Alte costuri</t>
  </si>
  <si>
    <t>Costuri cu munca vie - total</t>
  </si>
  <si>
    <t>Lei/MWh</t>
  </si>
  <si>
    <t>Județ</t>
  </si>
  <si>
    <t>Elemente de calcul</t>
  </si>
  <si>
    <t>In vigoare</t>
  </si>
  <si>
    <t>consumatori alimentati de la gardul centralei</t>
  </si>
  <si>
    <t>consumatori alimentati din reteaua de transport</t>
  </si>
  <si>
    <t>consumatori alimentati din reteaua de distributie</t>
  </si>
  <si>
    <t>…… ……</t>
  </si>
  <si>
    <t>PRET MEDIU PRODUCERE</t>
  </si>
  <si>
    <t>TARIF TRANSPORT</t>
  </si>
  <si>
    <t>Se completeaza cite o fisa distincta pentru fiecare pret local solicitat</t>
  </si>
  <si>
    <t>Costuri de operare şi mentenenţă:</t>
  </si>
  <si>
    <t>Utilităţi: energie electrică, gaze naturale, apă potabilă</t>
  </si>
  <si>
    <t>Lucrari și servicii executate de terţi:</t>
  </si>
  <si>
    <t>comisioane, onorarii</t>
  </si>
  <si>
    <t>Contribuţia angajatorului asiguratorie pentru muncă (CAM)</t>
  </si>
  <si>
    <r>
      <t>Alte costuri cu munca vi</t>
    </r>
    <r>
      <rPr>
        <sz val="10"/>
        <rFont val="Arial"/>
        <family val="2"/>
      </rPr>
      <t>e (t</t>
    </r>
    <r>
      <rPr>
        <sz val="11"/>
        <rFont val="Arial"/>
        <family val="2"/>
      </rPr>
      <t>ichete de masa, prime, alte contribuții, etc.)</t>
    </r>
  </si>
  <si>
    <t>(Nume operator)</t>
  </si>
  <si>
    <t>II.1.</t>
  </si>
  <si>
    <t>II.2.</t>
  </si>
  <si>
    <t>II.3.</t>
  </si>
  <si>
    <t>II.4.</t>
  </si>
  <si>
    <t>II.5.</t>
  </si>
  <si>
    <t>II.6.</t>
  </si>
  <si>
    <t>II.7.</t>
  </si>
  <si>
    <t>Cota de dezvoltare, modernizare SACET **</t>
  </si>
  <si>
    <t>Notă:</t>
  </si>
  <si>
    <t>IX.</t>
  </si>
  <si>
    <t>MWh/an</t>
  </si>
  <si>
    <r>
      <t xml:space="preserve">Licenta  (tip - </t>
    </r>
    <r>
      <rPr>
        <b/>
        <i/>
        <sz val="11"/>
        <color theme="1"/>
        <rFont val="Arial"/>
        <family val="2"/>
      </rPr>
      <t>producere / SACET / transport,distributie,furnizare</t>
    </r>
    <r>
      <rPr>
        <b/>
        <sz val="11"/>
        <color theme="1"/>
        <rFont val="Arial"/>
        <family val="2"/>
      </rPr>
      <t>, numar, data)</t>
    </r>
  </si>
  <si>
    <t>Producere</t>
  </si>
  <si>
    <t>Distributie</t>
  </si>
  <si>
    <t>Lei</t>
  </si>
  <si>
    <t xml:space="preserve">Distributie </t>
  </si>
  <si>
    <t xml:space="preserve">Daca energia termică se produce din mai multe surse, se va completa câte un tabel distinct pentru fiecate tip de sursă pentru care se solicită preț (ex: CT, CT cvartal, CT zona etc) </t>
  </si>
  <si>
    <t>Valoare certificate CO2</t>
  </si>
  <si>
    <t>nr</t>
  </si>
  <si>
    <t>Notă</t>
  </si>
  <si>
    <t xml:space="preserve">Fişa se va adapta corespunzător, în funcţie de natura combustibililor.
</t>
  </si>
  <si>
    <t>nr.</t>
  </si>
  <si>
    <t>Data solicitării:</t>
  </si>
  <si>
    <t>Directe</t>
  </si>
  <si>
    <t>Indirecte</t>
  </si>
  <si>
    <t>TOTAL COSTURI FIXE</t>
  </si>
  <si>
    <t>I.1.</t>
  </si>
  <si>
    <t>I.2.</t>
  </si>
  <si>
    <t>I.3.</t>
  </si>
  <si>
    <t>I.4.</t>
  </si>
  <si>
    <t>I.5.</t>
  </si>
  <si>
    <t>I.6.</t>
  </si>
  <si>
    <t>I.7.</t>
  </si>
  <si>
    <t>Costuri fixe - TOTAL, din care:</t>
  </si>
  <si>
    <t>Indirecte- Total</t>
  </si>
  <si>
    <t>Indirecte -Alte activități</t>
  </si>
  <si>
    <t>Indirecte -energie termică</t>
  </si>
  <si>
    <t>Contribuţia angajatorului asiguratorie pentru muncă (CAM) - 2,5%</t>
  </si>
  <si>
    <t>Energie produsă</t>
  </si>
  <si>
    <t xml:space="preserve">Energie livrată </t>
  </si>
  <si>
    <t>Cheltuieli directe</t>
  </si>
  <si>
    <t>Cheltuieli indirecte</t>
  </si>
  <si>
    <t>Chei de verificare - realizat</t>
  </si>
  <si>
    <t>Energie termică  livrată - propus</t>
  </si>
  <si>
    <t>Energie termică  livrată - realizat</t>
  </si>
  <si>
    <t>SITUAȚIA CHELTUIELILOR FINANCIARE</t>
  </si>
  <si>
    <t>Structuri/cheltuieli financiare curente</t>
  </si>
  <si>
    <t>an</t>
  </si>
  <si>
    <t>an+1</t>
  </si>
  <si>
    <t>an+2</t>
  </si>
  <si>
    <t>an+3</t>
  </si>
  <si>
    <t>an+4</t>
  </si>
  <si>
    <t>an+5</t>
  </si>
  <si>
    <t>USD</t>
  </si>
  <si>
    <t>EUR</t>
  </si>
  <si>
    <t>RON</t>
  </si>
  <si>
    <t>Dobânzi</t>
  </si>
  <si>
    <t>Comisioane si speze bancare</t>
  </si>
  <si>
    <t>Creditul - Rate scadente - principal</t>
  </si>
  <si>
    <t>Diferențe de curs</t>
  </si>
  <si>
    <t>ANEXA 3</t>
  </si>
  <si>
    <t>Rest de rambursat/de plată, pe ani</t>
  </si>
  <si>
    <t>Chei de verificare - propus</t>
  </si>
  <si>
    <t>Echivalent RON, curs BNR</t>
  </si>
  <si>
    <t>Total, Echivalent RON, curs BNR</t>
  </si>
  <si>
    <t>Preț actual</t>
  </si>
  <si>
    <t>Parametru</t>
  </si>
  <si>
    <t>2</t>
  </si>
  <si>
    <t>3</t>
  </si>
  <si>
    <t>Cantitate ET achizitionata de la terti si intrata in RT:</t>
  </si>
  <si>
    <t>3.1</t>
  </si>
  <si>
    <t>3.2</t>
  </si>
  <si>
    <t>3.3</t>
  </si>
  <si>
    <t>4</t>
  </si>
  <si>
    <t>Pret mediu achizitie ET de la terti</t>
  </si>
  <si>
    <t>4.1</t>
  </si>
  <si>
    <t>4.2</t>
  </si>
  <si>
    <t>4.3</t>
  </si>
  <si>
    <t>5</t>
  </si>
  <si>
    <t>Cantitate totala ET intrata in RT</t>
  </si>
  <si>
    <t>7</t>
  </si>
  <si>
    <t>Cantitate totala ET livrata din RT</t>
  </si>
  <si>
    <t>Cantitate ET livrata la consumatori din RT</t>
  </si>
  <si>
    <t>Cantitate ET livrata in RD din RT</t>
  </si>
  <si>
    <t>8</t>
  </si>
  <si>
    <t>Pierderi in RT</t>
  </si>
  <si>
    <t>Cantitate pierdere totala in RT</t>
  </si>
  <si>
    <t>Procent pierdere totala in RT</t>
  </si>
  <si>
    <t>10</t>
  </si>
  <si>
    <t>Cantitate totala ET intrata in RD din RT</t>
  </si>
  <si>
    <t>12</t>
  </si>
  <si>
    <t>Cantitate ET livrata la consumatori din RD</t>
  </si>
  <si>
    <t>13</t>
  </si>
  <si>
    <t>Pierderi in RD</t>
  </si>
  <si>
    <t>13.1</t>
  </si>
  <si>
    <t>Cantitate pierdere totala in RD</t>
  </si>
  <si>
    <t>13.2</t>
  </si>
  <si>
    <t>Procent pierdere totala in RD</t>
  </si>
  <si>
    <t>ANEXA 3.1</t>
  </si>
  <si>
    <t>ANEXA 3.2</t>
  </si>
  <si>
    <t>Combustibil 1: Gaze naturale</t>
  </si>
  <si>
    <t xml:space="preserve">Putere calorifică superioara gaze naturale </t>
  </si>
  <si>
    <t>kWh/Nmc</t>
  </si>
  <si>
    <t>Acciza gaze naturale</t>
  </si>
  <si>
    <t>Valoare gaze naturale</t>
  </si>
  <si>
    <t>Pret mediu gaze naturale</t>
  </si>
  <si>
    <t>Combustibilul 2:  .................</t>
  </si>
  <si>
    <t>...........</t>
  </si>
  <si>
    <t>gaze naturale</t>
  </si>
  <si>
    <t xml:space="preserve">Putere calorifică superioara 2 </t>
  </si>
  <si>
    <t>Achizitie combustibil 2</t>
  </si>
  <si>
    <t>Valoare combustibil 2</t>
  </si>
  <si>
    <t>mc/
MWh_prod</t>
  </si>
  <si>
    <t>Consum specific de gaze naturale</t>
  </si>
  <si>
    <t>Valoare combustibil 3</t>
  </si>
  <si>
    <t>Pret mediu combustibil 2 - Lei/U.M.</t>
  </si>
  <si>
    <t>Acciza combustibil 2 - Lei/U.M.</t>
  </si>
  <si>
    <t>Consum specific de combustibil 2 - 
U.M./MWh_produs</t>
  </si>
  <si>
    <t>Combustibilul 3:  .................</t>
  </si>
  <si>
    <t xml:space="preserve">Putere calorifică superioara 3 </t>
  </si>
  <si>
    <t>Consum specific de combustibil 3 - 
U.M./MWh_produs</t>
  </si>
  <si>
    <t>Pret mediu combustibil 3 - Lei/U.M.</t>
  </si>
  <si>
    <t>Acciza combustibil 3 - Lei/U.M.</t>
  </si>
  <si>
    <t>Achizitie combustibil 3</t>
  </si>
  <si>
    <t>transport combustibil 2</t>
  </si>
  <si>
    <t>transport combustibil 3</t>
  </si>
  <si>
    <t>▪ cantitate</t>
  </si>
  <si>
    <t xml:space="preserve">Lei </t>
  </si>
  <si>
    <t>▪ cantitate pierderi</t>
  </si>
  <si>
    <t xml:space="preserve">Lei  </t>
  </si>
  <si>
    <t>MWh/
MWh_prod</t>
  </si>
  <si>
    <t>▪ consum specific energie electrică activă</t>
  </si>
  <si>
    <t>▪ cantitate necesară de energie electrică</t>
  </si>
  <si>
    <t>Lei/mc</t>
  </si>
  <si>
    <t>Valoare apă - canalizare</t>
  </si>
  <si>
    <t>▪ pret apă-canalizare</t>
  </si>
  <si>
    <t>▪ pret apă potabilă/brută</t>
  </si>
  <si>
    <t>Preţ/Tarif 
propus</t>
  </si>
  <si>
    <t>Preţ/Tarif 
actual</t>
  </si>
  <si>
    <t>Realizat în ultimele 12 luni</t>
  </si>
  <si>
    <t xml:space="preserve">Cantitate consumată/necesară gaze naturale </t>
  </si>
  <si>
    <t>Cantitate consumată/ necesară combustibil 2 
- U.M. (MWh , Nmc, tone, litri)</t>
  </si>
  <si>
    <t>Cantitate consumată/ necesară combustibil 3 
- U.M. (MWh , Nmc, tone, litri)</t>
  </si>
  <si>
    <t>Licența ........................
Nr.  .../.........</t>
  </si>
  <si>
    <t>▪ Pret mediu certificat</t>
  </si>
  <si>
    <t>▪ Număr certificate CO2 achizitionate</t>
  </si>
  <si>
    <t>Lei/
certificat</t>
  </si>
  <si>
    <t>▪ preț</t>
  </si>
  <si>
    <t>▪ cantitate apă adaos în rețea</t>
  </si>
  <si>
    <t>▪ preț energie electrică activă</t>
  </si>
  <si>
    <t>▪ preț apă demi/dedu</t>
  </si>
  <si>
    <t>▪ consum specific apă demi/dedu</t>
  </si>
  <si>
    <t>▪ consum specific apă potabilă/brută</t>
  </si>
  <si>
    <t>▪ consum specific apă-canalizare</t>
  </si>
  <si>
    <t>Nr. crt</t>
  </si>
  <si>
    <t>Energie intrată în contur</t>
  </si>
  <si>
    <t>U.M. = unitate de măsură; Operatorul va menționa unitatea de măsură</t>
  </si>
  <si>
    <t>ACTIVITATE:</t>
  </si>
  <si>
    <t>Lei/
MWh</t>
  </si>
  <si>
    <t>VIII</t>
  </si>
  <si>
    <t>Energie termică  intrată în contur</t>
  </si>
  <si>
    <t xml:space="preserve">Energie termică  livrată </t>
  </si>
  <si>
    <t>Energie termică  livrată</t>
  </si>
  <si>
    <t>Energie termică  produsă</t>
  </si>
  <si>
    <t>Cheie de repartizare 2: energie termica</t>
  </si>
  <si>
    <t>Pret/Tarif actual</t>
  </si>
  <si>
    <t>producator 1</t>
  </si>
  <si>
    <t>producator 2</t>
  </si>
  <si>
    <t>producator 3</t>
  </si>
  <si>
    <t>Anexa 6</t>
  </si>
  <si>
    <t>ANEXA 4</t>
  </si>
  <si>
    <t>Data solicitarii</t>
  </si>
  <si>
    <t xml:space="preserve">MACHETA </t>
  </si>
  <si>
    <t>Cantitate ET livrata la consumatori de la gardul centralelor</t>
  </si>
  <si>
    <t>Cantitate totala ET intrata direct in RD din CT</t>
  </si>
  <si>
    <t>Cantitate totala ET intrata direct in RD din CT cvartal</t>
  </si>
  <si>
    <t>Cantitate totala ET intrata direct in RD din CTZ</t>
  </si>
  <si>
    <t xml:space="preserve">Cantitate totala ET intrata in RD </t>
  </si>
  <si>
    <t>TOTAL CANTITATE LIVRATĂ DE PRODUCĂTORI</t>
  </si>
  <si>
    <t xml:space="preserve">       ▪ cantitate energie termica livrata din sursa 1</t>
  </si>
  <si>
    <t xml:space="preserve">       ▪ pret producere sursa 1</t>
  </si>
  <si>
    <t xml:space="preserve">       ▪ cantitate energie termica livrata din sursa 2</t>
  </si>
  <si>
    <t xml:space="preserve">       ▪ pret producere sursa 2</t>
  </si>
  <si>
    <t xml:space="preserve">       ▪ cantitate energie termica livrata din sursa 3</t>
  </si>
  <si>
    <t xml:space="preserve">       ▪ pret producere sursa 3</t>
  </si>
  <si>
    <t xml:space="preserve">       ▪ cantitate energie termica livrata din sursa 4</t>
  </si>
  <si>
    <t xml:space="preserve">       ▪ pret producere sursa 4</t>
  </si>
  <si>
    <t>ANEXA 8</t>
  </si>
  <si>
    <t>Cantitate totala ET produsă pt livrare</t>
  </si>
  <si>
    <t>Nr. mediu personal / Activitate</t>
  </si>
  <si>
    <t>Realizat ultimele 12 luni</t>
  </si>
  <si>
    <t>Propus</t>
  </si>
  <si>
    <t>Cheia de repartizare:</t>
  </si>
  <si>
    <t>TOTAL</t>
  </si>
  <si>
    <t>ANEXA 9</t>
  </si>
  <si>
    <t>0 / 1</t>
  </si>
  <si>
    <t>FIȘA DE FUNDAMENTARE A PREȚURILOR/TARIFELOR ENERGIEI TERMICE AFERENTE SACET</t>
  </si>
  <si>
    <t>FIȘA DE FUNDAMENTARE A PREȚULUI DE PRODUCERE ENERGIE TERMICĂ DIN:</t>
  </si>
  <si>
    <t>FIȘA DE FUNDAMENTARE A TARIFULUI DE TRANSPORT/ DISTRIBUȚIE ENERGIE TERMICĂ</t>
  </si>
  <si>
    <t>ACTIVITĂȚI INTEGRATE</t>
  </si>
  <si>
    <t>ANEXA 3.3</t>
  </si>
  <si>
    <t>Costuri energie termică cumpărată de la terti</t>
  </si>
  <si>
    <t>Costuri certificate CO2</t>
  </si>
  <si>
    <t>Costuri consum tehnologic combustibil</t>
  </si>
  <si>
    <t xml:space="preserve">PRINCIPALELOR ELEMENTE DE COSTURI VARIABILE </t>
  </si>
  <si>
    <t>Energie achiziționată de la terți</t>
  </si>
  <si>
    <t>Valoare energie termică achiziționată de producator de la terți</t>
  </si>
  <si>
    <t>ANEXA 5</t>
  </si>
  <si>
    <t>Se completează câte o fișă distinctă pentru fiecare preț solicitat</t>
  </si>
  <si>
    <t>5.1.</t>
  </si>
  <si>
    <t>5.2.</t>
  </si>
  <si>
    <t>5.3.</t>
  </si>
  <si>
    <t>lei/angajat/
luna</t>
  </si>
  <si>
    <t>Cantitate ET livrata in RT</t>
  </si>
  <si>
    <t>Cantitate totala ET produsă în centrale termice</t>
  </si>
  <si>
    <t>1.1.</t>
  </si>
  <si>
    <t>1.2.</t>
  </si>
  <si>
    <t>1.3.</t>
  </si>
  <si>
    <t>2.1.</t>
  </si>
  <si>
    <t>2.2.</t>
  </si>
  <si>
    <t>6</t>
  </si>
  <si>
    <t>6.1.</t>
  </si>
  <si>
    <t>6.2.</t>
  </si>
  <si>
    <t>7.1.</t>
  </si>
  <si>
    <t>7.2.</t>
  </si>
  <si>
    <t>9</t>
  </si>
  <si>
    <t>11</t>
  </si>
  <si>
    <t>12.1</t>
  </si>
  <si>
    <t>1.</t>
  </si>
  <si>
    <t>Pret/Tarif Propus</t>
  </si>
  <si>
    <t>Preț Propus</t>
  </si>
  <si>
    <t>FIŞA DE CALCUL - Preţul local de furnizare</t>
  </si>
  <si>
    <t>ANEXA 7</t>
  </si>
  <si>
    <t>Anul curent</t>
  </si>
  <si>
    <t>Număr personal direct</t>
  </si>
  <si>
    <t>Număr personal indirect</t>
  </si>
  <si>
    <t>Fond salarii brute anuale directe</t>
  </si>
  <si>
    <t>Fond salarii brute anuale indirecte</t>
  </si>
  <si>
    <t>Total număr personal</t>
  </si>
  <si>
    <t>Total salariu brut anual</t>
  </si>
  <si>
    <t>Lei/pers/lună</t>
  </si>
  <si>
    <t>lei</t>
  </si>
  <si>
    <t>Salariu mediu lunar brut</t>
  </si>
  <si>
    <t>Fond salarii brute anuale directe*</t>
  </si>
  <si>
    <t>Notă: * inclusiv sporuri</t>
  </si>
  <si>
    <t>Producere si distributie in CT -total</t>
  </si>
  <si>
    <t xml:space="preserve">categoria 1 </t>
  </si>
  <si>
    <t>categoria 2</t>
  </si>
  <si>
    <t>categoria 3</t>
  </si>
  <si>
    <t>categoria 4</t>
  </si>
  <si>
    <t>categoria 5</t>
  </si>
  <si>
    <t>…</t>
  </si>
  <si>
    <t>Producere si distributie in CT cvartal - total</t>
  </si>
  <si>
    <t>Producere in centrala CTZ - total</t>
  </si>
  <si>
    <t>Distributie - total</t>
  </si>
  <si>
    <t>Transport - total</t>
  </si>
  <si>
    <t>Activități integrate - total</t>
  </si>
  <si>
    <t>Numarul de personal repartizat pe activități</t>
  </si>
  <si>
    <t>CT cvartal</t>
  </si>
  <si>
    <t xml:space="preserve"> CT bloc/scară</t>
  </si>
  <si>
    <t>Consum tehnologic de combustibil</t>
  </si>
  <si>
    <t xml:space="preserve">Consum tehnologic de energie electrică </t>
  </si>
  <si>
    <t>Salarii</t>
  </si>
  <si>
    <t>COSTURI TOTALE (I+II)</t>
  </si>
  <si>
    <t>Consum tehnologic de apa brută/tratată și canalizare</t>
  </si>
  <si>
    <t xml:space="preserve">Cota de dezvoltare, modernizare SACET </t>
  </si>
  <si>
    <t>VENITURI TOTALE (I+II+III+IV+V)</t>
  </si>
  <si>
    <t>(Pret/Tarif) producere Energie termica   
[Lei/MWh]</t>
  </si>
  <si>
    <t>Energie termica cumpărată de la terti</t>
  </si>
  <si>
    <t xml:space="preserve"> CT cvartal</t>
  </si>
  <si>
    <t>VENITURI TOTALE (I+II+III+IV+V)***</t>
  </si>
  <si>
    <t>9=(7-5)/5 x100</t>
  </si>
  <si>
    <t>10=(7-3)/3 x100</t>
  </si>
  <si>
    <t>Variatie propus
- realizat [%]</t>
  </si>
  <si>
    <t>Variatie propus
- actual [%]</t>
  </si>
  <si>
    <t xml:space="preserve">Preț propus </t>
  </si>
  <si>
    <t>Preț/Tarif  propus</t>
  </si>
  <si>
    <t>Contribuția angajatorului la fondul de handicap</t>
  </si>
  <si>
    <t>Se completează câte o fișă distinctă pentru transport, respectiv, pentru distribuție energie termică</t>
  </si>
  <si>
    <t>Lei/Gcal</t>
  </si>
  <si>
    <t xml:space="preserve">Pret/Tarif producere Energie termică   </t>
  </si>
  <si>
    <t xml:space="preserve">Pret/Tarif producere Energie termica   </t>
  </si>
  <si>
    <t xml:space="preserve">Tarif  Energie termică  </t>
  </si>
  <si>
    <t xml:space="preserve">Tarif  Energie termică   </t>
  </si>
  <si>
    <t>Pret/Tarif producere Energie termică</t>
  </si>
  <si>
    <t>Profit  / (pierdere)</t>
  </si>
  <si>
    <t>Activități integrate vertical: Producere-Transport și/sau Distribuție energie termică</t>
  </si>
  <si>
    <t>(*) - În coloana "Realizat" se va completa valoarea, în lei, determinata cu formula: IV = VI - III.</t>
  </si>
  <si>
    <t>(*) - În coloana "Realizat" se va completa valoarea, în lei, determinată cu formula: IV = VI - III.</t>
  </si>
  <si>
    <t>(*) - În coloana "Realizat" se va completa valoarea, in lei, determinată cu formula: IV = VI - III.</t>
  </si>
  <si>
    <t>Tarif actual</t>
  </si>
  <si>
    <t xml:space="preserve">Tarif propus </t>
  </si>
  <si>
    <t>Contribuţia angajatorului asiguratorie pentru muncă (CAM) -2,5%</t>
  </si>
  <si>
    <t xml:space="preserve">(**) - În coloana "Realizat", se va completa valoarea, în lei, a sumelor virate în contul distinct inființat de operator, conform legii, pentru dezvoltarea/modernizarea SACET </t>
  </si>
  <si>
    <t>(***) - În coloana "Realizat", se va completa cu valoarea determinata cu formula: VI =  VII * IX</t>
  </si>
  <si>
    <t>(***) - În coloana "Realizat", se va completa cu valoarea determinata cu formula: VI =  VII * IX.</t>
  </si>
  <si>
    <t xml:space="preserve">În titlul fișei, se va menționa activitatea: "Transport" sau "Distribuție" </t>
  </si>
  <si>
    <t>CT bloc/scară</t>
  </si>
  <si>
    <t xml:space="preserve">Pret/Tarif propus </t>
  </si>
  <si>
    <t>protocol, reclamă, publicitate</t>
  </si>
  <si>
    <t>Valoare pierderi tehnologice de energie termică în rețele de transport/distribuție*</t>
  </si>
  <si>
    <t xml:space="preserve">Valoare consum tehnologic de energie electrică </t>
  </si>
  <si>
    <t xml:space="preserve">VALOARE CONSUM TEHNOLOGIC DE COMBUSTIBIL </t>
  </si>
  <si>
    <t xml:space="preserve">Valoare consum tehnologic de apă potabilă/brută sau pretratată </t>
  </si>
  <si>
    <t xml:space="preserve">Valoare consum tehnologic de apă tratată: demineralizată sau dedurizată </t>
  </si>
  <si>
    <t>VALOARE CONSUM TEHNOLOGIC DE APĂ BRUTĂ-TRATATĂ-CANALIZARE</t>
  </si>
  <si>
    <t xml:space="preserve">Cantitate totala ET produsa pt livrare, în centrala CT </t>
  </si>
  <si>
    <t>Cantitate totala ET produsa pt livrare, in centrala CT cvartal</t>
  </si>
  <si>
    <t>Cantitate totala ET produsa pt. livrare, in centrala CTZ</t>
  </si>
  <si>
    <t>FIȘA DE FUNDAMENTARE A</t>
  </si>
  <si>
    <t>cu Bilantul energiei termice  - Preț/tarif actual - Realizări în ultimele 12 luni - Preț/tarif propus</t>
  </si>
  <si>
    <t>PREŢ LOCAL (V= I + II x III + IV)</t>
  </si>
  <si>
    <t>COEFICIENT UTILIZARE REȚEA TRANSPORT</t>
  </si>
  <si>
    <t>TARIF DISTRIBUȚIE</t>
  </si>
  <si>
    <t>personal necalificat, instalatori, sudori, maistri, tehnicieni, ingineri, TESA</t>
  </si>
  <si>
    <t xml:space="preserve">Exemple categorii de personal: </t>
  </si>
  <si>
    <t>categoria 1*</t>
  </si>
  <si>
    <t>Cheie de repartizare 1: alte activități - en termica</t>
  </si>
  <si>
    <t>Data:</t>
  </si>
  <si>
    <t>(Denumire activitate)</t>
  </si>
  <si>
    <t xml:space="preserve">pierderea tehnologică în RT cf. Bilantului </t>
  </si>
  <si>
    <t xml:space="preserve">pierderea tehnologică în RD cf. Bilantului </t>
  </si>
  <si>
    <t xml:space="preserve">FIȘA DE REPARTIZARE A COSTURILOR FIXE </t>
  </si>
  <si>
    <t>Se completează câte o fișă distinctă pentru fiecare preț/tarif solicitat</t>
  </si>
  <si>
    <t>(*) se completează numai în cazul operatorilor care desfășoară exclusiv activitatea de transport și/sau distribuție</t>
  </si>
  <si>
    <t>Profit  / (pierdere) *</t>
  </si>
  <si>
    <t>Profit   / (pierdere) *</t>
  </si>
  <si>
    <t xml:space="preserve">FIȘA DE FUNDAMENTARE A PREȚULUI LOCAL DE FURNIZARE ENERGIE TERMICĂ </t>
  </si>
  <si>
    <t>Preț/Tarif actual</t>
  </si>
  <si>
    <r>
      <t>Alte costuri cu munca vi</t>
    </r>
    <r>
      <rPr>
        <sz val="10"/>
        <rFont val="Arial"/>
        <family val="2"/>
      </rPr>
      <t>e (tichete de masa, prime, alte contribuții, etc.)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</si>
</sst>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(* #,##0_);_(* \(#,##0\);_(* &quot;-&quot;??_);_(@_)"/>
    <numFmt numFmtId="166" formatCode="0.0%"/>
  </numFmts>
  <fonts count="53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11"/>
      <color rgb="FF000000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color theme="9" tint="-0.499984740745262"/>
      <name val="Arial"/>
      <family val="2"/>
    </font>
    <font>
      <sz val="11"/>
      <name val="Arial"/>
      <family val="2"/>
    </font>
    <font>
      <b/>
      <sz val="9"/>
      <color rgb="FF000000"/>
      <name val="Arial"/>
      <family val="2"/>
    </font>
    <font>
      <b/>
      <i/>
      <sz val="11"/>
      <color rgb="FF0000CC"/>
      <name val="Arial"/>
      <family val="2"/>
    </font>
    <font>
      <b/>
      <i/>
      <sz val="11"/>
      <color theme="1"/>
      <name val="Arial"/>
      <family val="2"/>
    </font>
    <font>
      <b/>
      <u/>
      <sz val="10"/>
      <color theme="1"/>
      <name val="Arial"/>
      <family val="2"/>
    </font>
    <font>
      <sz val="8"/>
      <color theme="1"/>
      <name val="Arial"/>
      <family val="2"/>
    </font>
    <font>
      <i/>
      <sz val="11"/>
      <color theme="1"/>
      <name val="Arial"/>
      <family val="2"/>
    </font>
    <font>
      <b/>
      <i/>
      <sz val="10"/>
      <color rgb="FF0000CC"/>
      <name val="Arial"/>
      <family val="2"/>
    </font>
    <font>
      <b/>
      <i/>
      <sz val="12"/>
      <color rgb="FF0000CC"/>
      <name val="Arial"/>
      <family val="2"/>
    </font>
    <font>
      <sz val="9"/>
      <color rgb="FF0000CC"/>
      <name val="Arial"/>
      <family val="2"/>
    </font>
    <font>
      <b/>
      <u/>
      <sz val="12"/>
      <color theme="1"/>
      <name val="Arial"/>
      <family val="2"/>
    </font>
    <font>
      <sz val="10"/>
      <color rgb="FF0000FF"/>
      <name val="Arial"/>
      <family val="2"/>
    </font>
    <font>
      <sz val="14"/>
      <color theme="1"/>
      <name val="Arial"/>
      <family val="2"/>
    </font>
    <font>
      <b/>
      <sz val="14"/>
      <color theme="1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i/>
      <sz val="10"/>
      <name val="Calibri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11"/>
      <name val="Arial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sz val="10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 tint="-4.9989318521683403E-2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0" fillId="0" borderId="0"/>
    <xf numFmtId="9" fontId="16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917">
    <xf numFmtId="0" fontId="0" fillId="0" borderId="0" xfId="0"/>
    <xf numFmtId="0" fontId="1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0" xfId="0" applyFont="1"/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/>
    <xf numFmtId="0" fontId="6" fillId="0" borderId="3" xfId="0" applyFont="1" applyBorder="1" applyAlignment="1">
      <alignment vertical="center" wrapText="1"/>
    </xf>
    <xf numFmtId="3" fontId="6" fillId="0" borderId="1" xfId="0" applyNumberFormat="1" applyFont="1" applyBorder="1" applyAlignment="1">
      <alignment vertical="center" wrapText="1"/>
    </xf>
    <xf numFmtId="3" fontId="5" fillId="0" borderId="1" xfId="0" applyNumberFormat="1" applyFont="1" applyBorder="1" applyAlignment="1">
      <alignment vertical="center" wrapText="1"/>
    </xf>
    <xf numFmtId="3" fontId="5" fillId="0" borderId="1" xfId="0" applyNumberFormat="1" applyFont="1" applyBorder="1"/>
    <xf numFmtId="3" fontId="6" fillId="0" borderId="4" xfId="0" applyNumberFormat="1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11" fillId="0" borderId="0" xfId="1" applyFont="1" applyAlignment="1">
      <alignment horizontal="right" vertical="justify"/>
    </xf>
    <xf numFmtId="0" fontId="2" fillId="0" borderId="0" xfId="1" applyFont="1" applyAlignment="1">
      <alignment horizontal="right"/>
    </xf>
    <xf numFmtId="0" fontId="2" fillId="0" borderId="0" xfId="1" applyFont="1" applyAlignment="1"/>
    <xf numFmtId="0" fontId="11" fillId="0" borderId="0" xfId="1" applyFont="1" applyAlignment="1">
      <alignment vertical="justify"/>
    </xf>
    <xf numFmtId="0" fontId="12" fillId="3" borderId="0" xfId="1" applyFont="1" applyFill="1" applyBorder="1" applyAlignment="1">
      <alignment horizontal="left" wrapText="1"/>
    </xf>
    <xf numFmtId="0" fontId="12" fillId="3" borderId="0" xfId="1" applyFont="1" applyFill="1" applyBorder="1" applyAlignment="1">
      <alignment horizontal="center"/>
    </xf>
    <xf numFmtId="0" fontId="11" fillId="3" borderId="0" xfId="1" applyFont="1" applyFill="1" applyBorder="1" applyAlignment="1">
      <alignment vertical="justify"/>
    </xf>
    <xf numFmtId="0" fontId="2" fillId="3" borderId="0" xfId="1" applyFont="1" applyFill="1" applyBorder="1" applyAlignment="1"/>
    <xf numFmtId="0" fontId="11" fillId="0" borderId="0" xfId="1" applyFont="1" applyBorder="1" applyAlignment="1">
      <alignment vertical="justify"/>
    </xf>
    <xf numFmtId="4" fontId="5" fillId="0" borderId="1" xfId="0" applyNumberFormat="1" applyFont="1" applyBorder="1" applyAlignment="1">
      <alignment vertical="center" wrapText="1"/>
    </xf>
    <xf numFmtId="0" fontId="12" fillId="0" borderId="0" xfId="1" applyFont="1" applyBorder="1" applyAlignment="1"/>
    <xf numFmtId="0" fontId="2" fillId="0" borderId="0" xfId="1" applyFont="1" applyFill="1" applyAlignment="1">
      <alignment horizontal="right"/>
    </xf>
    <xf numFmtId="0" fontId="15" fillId="0" borderId="0" xfId="0" applyFont="1"/>
    <xf numFmtId="0" fontId="5" fillId="0" borderId="0" xfId="0" applyFont="1" applyAlignment="1">
      <alignment horizontal="center"/>
    </xf>
    <xf numFmtId="4" fontId="18" fillId="0" borderId="1" xfId="0" applyNumberFormat="1" applyFont="1" applyBorder="1" applyAlignment="1">
      <alignment vertical="center" wrapText="1"/>
    </xf>
    <xf numFmtId="0" fontId="20" fillId="0" borderId="0" xfId="0" applyFont="1"/>
    <xf numFmtId="0" fontId="21" fillId="0" borderId="0" xfId="0" applyFont="1"/>
    <xf numFmtId="0" fontId="17" fillId="0" borderId="0" xfId="1" applyFont="1" applyAlignment="1"/>
    <xf numFmtId="9" fontId="5" fillId="0" borderId="1" xfId="2" applyFont="1" applyBorder="1"/>
    <xf numFmtId="0" fontId="1" fillId="0" borderId="0" xfId="1" applyFont="1" applyFill="1" applyAlignment="1"/>
    <xf numFmtId="0" fontId="5" fillId="0" borderId="0" xfId="0" applyFont="1" applyAlignment="1">
      <alignment horizontal="right" vertical="top"/>
    </xf>
    <xf numFmtId="0" fontId="5" fillId="0" borderId="37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27" xfId="0" applyFont="1" applyBorder="1" applyAlignment="1">
      <alignment horizontal="right"/>
    </xf>
    <xf numFmtId="0" fontId="5" fillId="0" borderId="7" xfId="0" applyFont="1" applyBorder="1"/>
    <xf numFmtId="0" fontId="6" fillId="0" borderId="27" xfId="0" applyFont="1" applyBorder="1" applyAlignment="1">
      <alignment horizontal="right"/>
    </xf>
    <xf numFmtId="3" fontId="6" fillId="0" borderId="7" xfId="0" applyNumberFormat="1" applyFont="1" applyBorder="1" applyAlignment="1">
      <alignment vertical="center" wrapText="1"/>
    </xf>
    <xf numFmtId="9" fontId="5" fillId="0" borderId="7" xfId="2" applyFont="1" applyBorder="1"/>
    <xf numFmtId="16" fontId="5" fillId="0" borderId="27" xfId="0" applyNumberFormat="1" applyFont="1" applyBorder="1" applyAlignment="1">
      <alignment horizontal="right"/>
    </xf>
    <xf numFmtId="3" fontId="5" fillId="0" borderId="7" xfId="0" applyNumberFormat="1" applyFont="1" applyBorder="1" applyAlignment="1">
      <alignment vertical="center" wrapText="1"/>
    </xf>
    <xf numFmtId="0" fontId="5" fillId="0" borderId="0" xfId="0" applyFont="1" applyBorder="1"/>
    <xf numFmtId="0" fontId="5" fillId="0" borderId="27" xfId="0" applyFont="1" applyBorder="1" applyAlignment="1">
      <alignment horizontal="right" vertical="center"/>
    </xf>
    <xf numFmtId="0" fontId="6" fillId="0" borderId="27" xfId="0" applyFont="1" applyBorder="1" applyAlignment="1">
      <alignment horizontal="right" vertical="center"/>
    </xf>
    <xf numFmtId="4" fontId="18" fillId="0" borderId="7" xfId="0" applyNumberFormat="1" applyFont="1" applyBorder="1" applyAlignment="1">
      <alignment vertical="center" wrapText="1"/>
    </xf>
    <xf numFmtId="0" fontId="6" fillId="0" borderId="28" xfId="0" applyFont="1" applyBorder="1" applyAlignment="1">
      <alignment horizontal="right"/>
    </xf>
    <xf numFmtId="3" fontId="6" fillId="0" borderId="8" xfId="0" applyNumberFormat="1" applyFont="1" applyBorder="1" applyAlignment="1">
      <alignment vertical="center" wrapText="1"/>
    </xf>
    <xf numFmtId="3" fontId="5" fillId="0" borderId="8" xfId="0" applyNumberFormat="1" applyFont="1" applyBorder="1"/>
    <xf numFmtId="0" fontId="5" fillId="0" borderId="8" xfId="0" applyFont="1" applyBorder="1"/>
    <xf numFmtId="0" fontId="5" fillId="0" borderId="9" xfId="0" applyFont="1" applyBorder="1"/>
    <xf numFmtId="3" fontId="6" fillId="0" borderId="40" xfId="0" applyNumberFormat="1" applyFont="1" applyBorder="1" applyAlignment="1">
      <alignment vertical="center" wrapText="1"/>
    </xf>
    <xf numFmtId="4" fontId="5" fillId="0" borderId="40" xfId="0" applyNumberFormat="1" applyFont="1" applyBorder="1" applyAlignment="1">
      <alignment vertical="center" wrapText="1"/>
    </xf>
    <xf numFmtId="3" fontId="5" fillId="0" borderId="40" xfId="0" applyNumberFormat="1" applyFont="1" applyBorder="1" applyAlignment="1">
      <alignment vertical="center" wrapText="1"/>
    </xf>
    <xf numFmtId="4" fontId="18" fillId="0" borderId="40" xfId="0" applyNumberFormat="1" applyFont="1" applyBorder="1" applyAlignment="1">
      <alignment vertical="center" wrapText="1"/>
    </xf>
    <xf numFmtId="3" fontId="5" fillId="0" borderId="45" xfId="0" applyNumberFormat="1" applyFont="1" applyBorder="1"/>
    <xf numFmtId="3" fontId="6" fillId="0" borderId="27" xfId="0" applyNumberFormat="1" applyFont="1" applyBorder="1" applyAlignment="1">
      <alignment vertical="center" wrapText="1"/>
    </xf>
    <xf numFmtId="3" fontId="5" fillId="0" borderId="27" xfId="0" applyNumberFormat="1" applyFont="1" applyBorder="1"/>
    <xf numFmtId="3" fontId="5" fillId="0" borderId="27" xfId="0" applyNumberFormat="1" applyFont="1" applyBorder="1" applyAlignment="1">
      <alignment vertical="center" wrapText="1"/>
    </xf>
    <xf numFmtId="4" fontId="18" fillId="0" borderId="27" xfId="0" applyNumberFormat="1" applyFont="1" applyBorder="1" applyAlignment="1">
      <alignment vertical="center" wrapText="1"/>
    </xf>
    <xf numFmtId="3" fontId="6" fillId="0" borderId="28" xfId="0" applyNumberFormat="1" applyFont="1" applyBorder="1"/>
    <xf numFmtId="3" fontId="6" fillId="0" borderId="49" xfId="0" applyNumberFormat="1" applyFont="1" applyBorder="1" applyAlignment="1">
      <alignment vertical="center" wrapText="1"/>
    </xf>
    <xf numFmtId="3" fontId="6" fillId="0" borderId="37" xfId="0" applyNumberFormat="1" applyFont="1" applyBorder="1" applyAlignment="1">
      <alignment vertical="center" wrapText="1"/>
    </xf>
    <xf numFmtId="3" fontId="6" fillId="0" borderId="50" xfId="0" applyNumberFormat="1" applyFont="1" applyBorder="1" applyAlignment="1">
      <alignment vertical="center" wrapText="1"/>
    </xf>
    <xf numFmtId="3" fontId="5" fillId="0" borderId="26" xfId="0" applyNumberFormat="1" applyFont="1" applyBorder="1"/>
    <xf numFmtId="3" fontId="5" fillId="0" borderId="5" xfId="0" applyNumberFormat="1" applyFont="1" applyBorder="1"/>
    <xf numFmtId="3" fontId="5" fillId="0" borderId="43" xfId="0" applyNumberFormat="1" applyFont="1" applyBorder="1"/>
    <xf numFmtId="3" fontId="5" fillId="0" borderId="6" xfId="0" applyNumberFormat="1" applyFont="1" applyBorder="1"/>
    <xf numFmtId="3" fontId="6" fillId="0" borderId="39" xfId="0" applyNumberFormat="1" applyFont="1" applyBorder="1" applyAlignment="1">
      <alignment vertical="center" wrapText="1"/>
    </xf>
    <xf numFmtId="3" fontId="5" fillId="0" borderId="10" xfId="0" applyNumberFormat="1" applyFont="1" applyBorder="1"/>
    <xf numFmtId="3" fontId="5" fillId="0" borderId="2" xfId="0" applyNumberFormat="1" applyFont="1" applyBorder="1" applyAlignment="1">
      <alignment vertical="center" wrapText="1"/>
    </xf>
    <xf numFmtId="3" fontId="6" fillId="0" borderId="2" xfId="0" applyNumberFormat="1" applyFont="1" applyBorder="1" applyAlignment="1">
      <alignment vertical="center" wrapText="1"/>
    </xf>
    <xf numFmtId="4" fontId="18" fillId="0" borderId="2" xfId="0" applyNumberFormat="1" applyFont="1" applyBorder="1" applyAlignment="1">
      <alignment vertical="center" wrapText="1"/>
    </xf>
    <xf numFmtId="3" fontId="6" fillId="0" borderId="3" xfId="0" applyNumberFormat="1" applyFont="1" applyBorder="1" applyAlignment="1">
      <alignment vertical="center" wrapText="1"/>
    </xf>
    <xf numFmtId="3" fontId="6" fillId="0" borderId="11" xfId="0" applyNumberFormat="1" applyFont="1" applyBorder="1" applyAlignment="1">
      <alignment vertical="center" wrapText="1"/>
    </xf>
    <xf numFmtId="0" fontId="23" fillId="0" borderId="22" xfId="0" applyFont="1" applyBorder="1" applyAlignment="1">
      <alignment vertical="center" wrapText="1"/>
    </xf>
    <xf numFmtId="0" fontId="26" fillId="0" borderId="0" xfId="0" applyFont="1"/>
    <xf numFmtId="0" fontId="24" fillId="0" borderId="0" xfId="1" applyFont="1" applyBorder="1" applyAlignment="1">
      <alignment horizontal="center"/>
    </xf>
    <xf numFmtId="0" fontId="13" fillId="0" borderId="0" xfId="1" applyFont="1" applyBorder="1" applyAlignment="1">
      <alignment horizontal="center"/>
    </xf>
    <xf numFmtId="0" fontId="24" fillId="0" borderId="0" xfId="1" applyFont="1" applyBorder="1" applyAlignment="1"/>
    <xf numFmtId="0" fontId="13" fillId="0" borderId="0" xfId="1" applyFont="1" applyBorder="1" applyAlignment="1"/>
    <xf numFmtId="0" fontId="2" fillId="0" borderId="0" xfId="1" applyFont="1" applyBorder="1" applyAlignment="1">
      <alignment horizontal="left"/>
    </xf>
    <xf numFmtId="3" fontId="5" fillId="4" borderId="1" xfId="0" applyNumberFormat="1" applyFont="1" applyFill="1" applyBorder="1" applyAlignment="1">
      <alignment vertical="center" wrapText="1"/>
    </xf>
    <xf numFmtId="3" fontId="6" fillId="4" borderId="1" xfId="0" applyNumberFormat="1" applyFont="1" applyFill="1" applyBorder="1" applyAlignment="1">
      <alignment vertical="center" wrapText="1"/>
    </xf>
    <xf numFmtId="0" fontId="17" fillId="0" borderId="0" xfId="0" applyFont="1"/>
    <xf numFmtId="0" fontId="2" fillId="0" borderId="0" xfId="1" applyFont="1" applyFill="1" applyAlignment="1"/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11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5" borderId="36" xfId="0" applyFont="1" applyFill="1" applyBorder="1" applyAlignment="1">
      <alignment horizontal="center"/>
    </xf>
    <xf numFmtId="4" fontId="5" fillId="0" borderId="4" xfId="0" applyNumberFormat="1" applyFont="1" applyBorder="1" applyAlignment="1">
      <alignment vertical="center" wrapText="1"/>
    </xf>
    <xf numFmtId="0" fontId="17" fillId="0" borderId="28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3" fontId="6" fillId="4" borderId="2" xfId="0" applyNumberFormat="1" applyFont="1" applyFill="1" applyBorder="1" applyAlignment="1">
      <alignment vertical="center" wrapText="1"/>
    </xf>
    <xf numFmtId="3" fontId="5" fillId="4" borderId="2" xfId="0" applyNumberFormat="1" applyFont="1" applyFill="1" applyBorder="1" applyAlignment="1">
      <alignment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3" fontId="6" fillId="4" borderId="27" xfId="0" applyNumberFormat="1" applyFont="1" applyFill="1" applyBorder="1" applyAlignment="1">
      <alignment vertical="center" wrapText="1"/>
    </xf>
    <xf numFmtId="3" fontId="6" fillId="4" borderId="7" xfId="0" applyNumberFormat="1" applyFont="1" applyFill="1" applyBorder="1" applyAlignment="1">
      <alignment vertical="center" wrapText="1"/>
    </xf>
    <xf numFmtId="3" fontId="5" fillId="4" borderId="27" xfId="0" applyNumberFormat="1" applyFont="1" applyFill="1" applyBorder="1" applyAlignment="1">
      <alignment vertical="center" wrapText="1"/>
    </xf>
    <xf numFmtId="3" fontId="5" fillId="4" borderId="7" xfId="0" applyNumberFormat="1" applyFont="1" applyFill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10" fontId="15" fillId="0" borderId="27" xfId="0" applyNumberFormat="1" applyFont="1" applyBorder="1" applyAlignment="1">
      <alignment wrapText="1"/>
    </xf>
    <xf numFmtId="0" fontId="15" fillId="0" borderId="27" xfId="0" applyFont="1" applyBorder="1" applyAlignment="1">
      <alignment wrapText="1"/>
    </xf>
    <xf numFmtId="0" fontId="17" fillId="0" borderId="27" xfId="0" applyFont="1" applyBorder="1" applyAlignment="1">
      <alignment vertical="center" wrapText="1"/>
    </xf>
    <xf numFmtId="0" fontId="23" fillId="0" borderId="28" xfId="0" applyFont="1" applyBorder="1" applyAlignment="1">
      <alignment vertical="center" wrapText="1"/>
    </xf>
    <xf numFmtId="0" fontId="23" fillId="0" borderId="11" xfId="0" applyFont="1" applyBorder="1" applyAlignment="1">
      <alignment vertical="center" wrapText="1"/>
    </xf>
    <xf numFmtId="0" fontId="17" fillId="0" borderId="45" xfId="0" applyFont="1" applyBorder="1" applyAlignment="1">
      <alignment horizontal="center" vertical="center" wrapText="1"/>
    </xf>
    <xf numFmtId="4" fontId="5" fillId="0" borderId="47" xfId="0" applyNumberFormat="1" applyFont="1" applyBorder="1" applyAlignment="1">
      <alignment vertical="center" wrapText="1"/>
    </xf>
    <xf numFmtId="3" fontId="6" fillId="4" borderId="40" xfId="0" applyNumberFormat="1" applyFont="1" applyFill="1" applyBorder="1" applyAlignment="1">
      <alignment vertical="center" wrapText="1"/>
    </xf>
    <xf numFmtId="3" fontId="5" fillId="4" borderId="40" xfId="0" applyNumberFormat="1" applyFont="1" applyFill="1" applyBorder="1" applyAlignment="1">
      <alignment vertical="center" wrapText="1"/>
    </xf>
    <xf numFmtId="3" fontId="6" fillId="0" borderId="47" xfId="0" applyNumberFormat="1" applyFont="1" applyBorder="1" applyAlignment="1">
      <alignment vertical="center" wrapText="1"/>
    </xf>
    <xf numFmtId="3" fontId="6" fillId="0" borderId="44" xfId="0" applyNumberFormat="1" applyFont="1" applyBorder="1" applyAlignment="1">
      <alignment vertical="center" wrapText="1"/>
    </xf>
    <xf numFmtId="3" fontId="6" fillId="0" borderId="24" xfId="0" applyNumberFormat="1" applyFont="1" applyBorder="1" applyAlignment="1">
      <alignment vertical="center" wrapText="1"/>
    </xf>
    <xf numFmtId="3" fontId="6" fillId="0" borderId="28" xfId="0" applyNumberFormat="1" applyFont="1" applyBorder="1" applyAlignment="1">
      <alignment vertical="center" wrapText="1"/>
    </xf>
    <xf numFmtId="3" fontId="6" fillId="0" borderId="9" xfId="0" applyNumberFormat="1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3" fontId="5" fillId="4" borderId="37" xfId="0" applyNumberFormat="1" applyFont="1" applyFill="1" applyBorder="1" applyAlignment="1">
      <alignment vertical="center" wrapText="1"/>
    </xf>
    <xf numFmtId="3" fontId="5" fillId="4" borderId="39" xfId="0" applyNumberFormat="1" applyFont="1" applyFill="1" applyBorder="1" applyAlignment="1">
      <alignment vertical="center" wrapText="1"/>
    </xf>
    <xf numFmtId="3" fontId="5" fillId="4" borderId="38" xfId="0" applyNumberFormat="1" applyFont="1" applyFill="1" applyBorder="1" applyAlignment="1">
      <alignment vertical="center" wrapText="1"/>
    </xf>
    <xf numFmtId="4" fontId="5" fillId="0" borderId="37" xfId="0" applyNumberFormat="1" applyFont="1" applyBorder="1" applyAlignment="1">
      <alignment vertical="center" wrapText="1"/>
    </xf>
    <xf numFmtId="4" fontId="5" fillId="0" borderId="50" xfId="0" applyNumberFormat="1" applyFont="1" applyBorder="1" applyAlignment="1">
      <alignment vertical="center" wrapText="1"/>
    </xf>
    <xf numFmtId="3" fontId="5" fillId="4" borderId="49" xfId="0" applyNumberFormat="1" applyFont="1" applyFill="1" applyBorder="1" applyAlignment="1">
      <alignment vertical="center" wrapText="1"/>
    </xf>
    <xf numFmtId="3" fontId="5" fillId="0" borderId="37" xfId="0" applyNumberFormat="1" applyFont="1" applyBorder="1" applyAlignment="1">
      <alignment vertical="center" wrapText="1"/>
    </xf>
    <xf numFmtId="3" fontId="5" fillId="0" borderId="39" xfId="0" applyNumberFormat="1" applyFont="1" applyBorder="1" applyAlignment="1">
      <alignment vertical="center" wrapText="1"/>
    </xf>
    <xf numFmtId="3" fontId="5" fillId="0" borderId="38" xfId="0" applyNumberFormat="1" applyFont="1" applyBorder="1" applyAlignment="1">
      <alignment vertical="center" wrapText="1"/>
    </xf>
    <xf numFmtId="0" fontId="5" fillId="0" borderId="26" xfId="0" applyFont="1" applyBorder="1" applyAlignment="1">
      <alignment horizontal="right"/>
    </xf>
    <xf numFmtId="3" fontId="6" fillId="0" borderId="10" xfId="0" applyNumberFormat="1" applyFont="1" applyBorder="1" applyAlignment="1">
      <alignment vertical="center" wrapText="1"/>
    </xf>
    <xf numFmtId="3" fontId="6" fillId="0" borderId="5" xfId="0" applyNumberFormat="1" applyFont="1" applyBorder="1" applyAlignment="1">
      <alignment vertical="center" wrapText="1"/>
    </xf>
    <xf numFmtId="3" fontId="6" fillId="0" borderId="26" xfId="0" applyNumberFormat="1" applyFont="1" applyBorder="1" applyAlignment="1">
      <alignment vertical="center" wrapText="1"/>
    </xf>
    <xf numFmtId="3" fontId="6" fillId="0" borderId="6" xfId="0" applyNumberFormat="1" applyFont="1" applyBorder="1" applyAlignment="1">
      <alignment vertical="center" wrapText="1"/>
    </xf>
    <xf numFmtId="3" fontId="5" fillId="0" borderId="7" xfId="0" applyNumberFormat="1" applyFont="1" applyBorder="1"/>
    <xf numFmtId="3" fontId="6" fillId="0" borderId="45" xfId="0" applyNumberFormat="1" applyFont="1" applyBorder="1" applyAlignment="1">
      <alignment vertical="center" wrapText="1"/>
    </xf>
    <xf numFmtId="3" fontId="5" fillId="0" borderId="9" xfId="0" applyNumberFormat="1" applyFont="1" applyBorder="1"/>
    <xf numFmtId="0" fontId="5" fillId="0" borderId="44" xfId="0" applyFont="1" applyBorder="1" applyAlignment="1">
      <alignment horizontal="right"/>
    </xf>
    <xf numFmtId="4" fontId="5" fillId="0" borderId="24" xfId="0" applyNumberFormat="1" applyFont="1" applyBorder="1" applyAlignment="1">
      <alignment vertical="center" wrapText="1"/>
    </xf>
    <xf numFmtId="4" fontId="5" fillId="0" borderId="7" xfId="0" applyNumberFormat="1" applyFont="1" applyBorder="1" applyAlignment="1">
      <alignment vertical="center" wrapText="1"/>
    </xf>
    <xf numFmtId="10" fontId="27" fillId="0" borderId="27" xfId="0" applyNumberFormat="1" applyFont="1" applyBorder="1" applyAlignment="1">
      <alignment horizontal="right"/>
    </xf>
    <xf numFmtId="0" fontId="5" fillId="0" borderId="49" xfId="0" applyFont="1" applyBorder="1" applyAlignment="1">
      <alignment horizontal="right" vertical="center"/>
    </xf>
    <xf numFmtId="4" fontId="5" fillId="0" borderId="39" xfId="0" applyNumberFormat="1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18" xfId="0" applyFont="1" applyBorder="1" applyAlignment="1">
      <alignment horizontal="left" vertical="center" wrapText="1" indent="2"/>
    </xf>
    <xf numFmtId="0" fontId="5" fillId="0" borderId="18" xfId="0" applyFont="1" applyBorder="1" applyAlignment="1">
      <alignment horizontal="left" vertical="center" wrapText="1" indent="4"/>
    </xf>
    <xf numFmtId="0" fontId="5" fillId="0" borderId="40" xfId="0" applyFont="1" applyBorder="1"/>
    <xf numFmtId="0" fontId="5" fillId="0" borderId="52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46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17" fillId="0" borderId="25" xfId="0" applyFont="1" applyBorder="1" applyAlignment="1">
      <alignment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62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6" fillId="6" borderId="27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7" fillId="6" borderId="7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6" fontId="6" fillId="0" borderId="27" xfId="0" applyNumberFormat="1" applyFont="1" applyBorder="1" applyAlignment="1">
      <alignment horizontal="right"/>
    </xf>
    <xf numFmtId="0" fontId="1" fillId="0" borderId="1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4" xfId="0" applyFont="1" applyBorder="1"/>
    <xf numFmtId="0" fontId="1" fillId="0" borderId="24" xfId="0" applyFont="1" applyBorder="1"/>
    <xf numFmtId="0" fontId="1" fillId="0" borderId="37" xfId="0" applyFont="1" applyBorder="1"/>
    <xf numFmtId="0" fontId="1" fillId="0" borderId="39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61" xfId="0" applyFont="1" applyBorder="1"/>
    <xf numFmtId="0" fontId="1" fillId="0" borderId="57" xfId="0" applyFont="1" applyBorder="1"/>
    <xf numFmtId="0" fontId="1" fillId="0" borderId="60" xfId="0" applyFont="1" applyBorder="1"/>
    <xf numFmtId="0" fontId="1" fillId="0" borderId="48" xfId="0" applyFont="1" applyBorder="1"/>
    <xf numFmtId="0" fontId="1" fillId="0" borderId="23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38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5" xfId="0" applyFont="1" applyBorder="1" applyAlignment="1">
      <alignment horizontal="center"/>
    </xf>
    <xf numFmtId="0" fontId="1" fillId="0" borderId="6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6" fillId="0" borderId="4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47" xfId="0" applyFont="1" applyBorder="1" applyAlignment="1">
      <alignment vertical="center" wrapText="1"/>
    </xf>
    <xf numFmtId="0" fontId="5" fillId="0" borderId="4" xfId="0" applyFont="1" applyBorder="1"/>
    <xf numFmtId="0" fontId="5" fillId="0" borderId="24" xfId="0" applyFont="1" applyBorder="1"/>
    <xf numFmtId="0" fontId="6" fillId="0" borderId="2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" fontId="5" fillId="0" borderId="18" xfId="0" applyNumberFormat="1" applyFont="1" applyBorder="1" applyAlignment="1">
      <alignment vertical="center" wrapText="1"/>
    </xf>
    <xf numFmtId="3" fontId="5" fillId="0" borderId="18" xfId="0" applyNumberFormat="1" applyFont="1" applyBorder="1" applyAlignment="1">
      <alignment vertical="center" wrapText="1"/>
    </xf>
    <xf numFmtId="3" fontId="5" fillId="0" borderId="2" xfId="0" applyNumberFormat="1" applyFont="1" applyBorder="1"/>
    <xf numFmtId="0" fontId="6" fillId="6" borderId="44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justify" vertical="center" wrapText="1"/>
    </xf>
    <xf numFmtId="0" fontId="5" fillId="0" borderId="57" xfId="1" applyFont="1" applyBorder="1" applyAlignment="1">
      <alignment horizontal="left" vertical="center" indent="3"/>
    </xf>
    <xf numFmtId="0" fontId="5" fillId="0" borderId="57" xfId="1" applyFont="1" applyBorder="1" applyAlignment="1">
      <alignment vertical="center" wrapText="1"/>
    </xf>
    <xf numFmtId="0" fontId="5" fillId="0" borderId="57" xfId="1" applyFont="1" applyBorder="1" applyAlignment="1">
      <alignment vertical="center"/>
    </xf>
    <xf numFmtId="0" fontId="4" fillId="0" borderId="23" xfId="0" applyFont="1" applyBorder="1" applyAlignment="1">
      <alignment horizontal="justify" vertical="center" wrapText="1"/>
    </xf>
    <xf numFmtId="0" fontId="20" fillId="0" borderId="26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20" fillId="0" borderId="27" xfId="0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/>
    </xf>
    <xf numFmtId="0" fontId="5" fillId="0" borderId="27" xfId="1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6" fillId="0" borderId="26" xfId="1" applyFont="1" applyBorder="1" applyAlignment="1"/>
    <xf numFmtId="0" fontId="6" fillId="0" borderId="48" xfId="1" applyFont="1" applyBorder="1" applyAlignment="1"/>
    <xf numFmtId="0" fontId="6" fillId="0" borderId="23" xfId="1" applyFont="1" applyBorder="1" applyAlignment="1"/>
    <xf numFmtId="3" fontId="5" fillId="0" borderId="8" xfId="0" applyNumberFormat="1" applyFont="1" applyBorder="1" applyAlignment="1">
      <alignment vertical="center" wrapText="1"/>
    </xf>
    <xf numFmtId="0" fontId="4" fillId="0" borderId="18" xfId="0" applyFont="1" applyBorder="1" applyAlignment="1">
      <alignment horizontal="justify" vertical="center" wrapText="1"/>
    </xf>
    <xf numFmtId="0" fontId="5" fillId="0" borderId="18" xfId="1" applyFont="1" applyBorder="1" applyAlignment="1">
      <alignment horizontal="left" vertical="center" indent="3"/>
    </xf>
    <xf numFmtId="0" fontId="5" fillId="0" borderId="18" xfId="1" applyFont="1" applyBorder="1" applyAlignment="1">
      <alignment vertical="center" wrapText="1"/>
    </xf>
    <xf numFmtId="0" fontId="5" fillId="0" borderId="18" xfId="1" applyFont="1" applyBorder="1" applyAlignment="1">
      <alignment vertical="center"/>
    </xf>
    <xf numFmtId="0" fontId="4" fillId="0" borderId="19" xfId="0" applyFont="1" applyBorder="1" applyAlignment="1">
      <alignment horizontal="justify" vertical="center" wrapText="1"/>
    </xf>
    <xf numFmtId="0" fontId="5" fillId="0" borderId="15" xfId="0" applyFont="1" applyBorder="1" applyAlignment="1">
      <alignment horizontal="center" vertical="center"/>
    </xf>
    <xf numFmtId="0" fontId="4" fillId="0" borderId="48" xfId="0" applyFont="1" applyBorder="1" applyAlignment="1">
      <alignment horizontal="justify" vertical="center" wrapText="1"/>
    </xf>
    <xf numFmtId="0" fontId="20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vertical="center" wrapText="1"/>
    </xf>
    <xf numFmtId="0" fontId="5" fillId="0" borderId="72" xfId="0" applyFont="1" applyBorder="1" applyAlignment="1">
      <alignment vertical="center" wrapText="1"/>
    </xf>
    <xf numFmtId="0" fontId="4" fillId="0" borderId="17" xfId="0" applyFont="1" applyBorder="1" applyAlignment="1">
      <alignment horizontal="justify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6" fillId="0" borderId="28" xfId="1" applyFont="1" applyBorder="1" applyAlignment="1">
      <alignment vertical="center"/>
    </xf>
    <xf numFmtId="0" fontId="6" fillId="6" borderId="8" xfId="0" applyFont="1" applyFill="1" applyBorder="1" applyAlignment="1">
      <alignment horizontal="center" vertical="center" wrapText="1"/>
    </xf>
    <xf numFmtId="0" fontId="17" fillId="6" borderId="8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21" xfId="0" applyFont="1" applyBorder="1" applyAlignment="1">
      <alignment horizontal="left" vertical="center" wrapText="1" indent="2"/>
    </xf>
    <xf numFmtId="0" fontId="5" fillId="0" borderId="21" xfId="0" applyFont="1" applyBorder="1" applyAlignment="1">
      <alignment horizontal="left" vertical="center" wrapText="1" indent="4"/>
    </xf>
    <xf numFmtId="0" fontId="5" fillId="0" borderId="70" xfId="0" applyFont="1" applyBorder="1"/>
    <xf numFmtId="0" fontId="6" fillId="0" borderId="53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3" fontId="6" fillId="0" borderId="11" xfId="0" applyNumberFormat="1" applyFont="1" applyBorder="1"/>
    <xf numFmtId="0" fontId="6" fillId="0" borderId="24" xfId="0" applyFont="1" applyBorder="1" applyAlignment="1">
      <alignment vertical="center" wrapText="1"/>
    </xf>
    <xf numFmtId="0" fontId="17" fillId="0" borderId="73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 wrapText="1"/>
    </xf>
    <xf numFmtId="0" fontId="17" fillId="0" borderId="74" xfId="0" applyFont="1" applyBorder="1" applyAlignment="1">
      <alignment horizontal="center" vertical="center" wrapText="1"/>
    </xf>
    <xf numFmtId="0" fontId="17" fillId="0" borderId="75" xfId="0" applyFont="1" applyBorder="1" applyAlignment="1">
      <alignment horizontal="center" vertical="center" wrapText="1"/>
    </xf>
    <xf numFmtId="0" fontId="17" fillId="0" borderId="73" xfId="0" applyFont="1" applyBorder="1" applyAlignment="1">
      <alignment horizontal="center" vertical="center" wrapText="1"/>
    </xf>
    <xf numFmtId="0" fontId="17" fillId="0" borderId="56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right"/>
    </xf>
    <xf numFmtId="0" fontId="5" fillId="0" borderId="5" xfId="0" applyFont="1" applyBorder="1"/>
    <xf numFmtId="0" fontId="5" fillId="0" borderId="6" xfId="0" applyFont="1" applyBorder="1"/>
    <xf numFmtId="0" fontId="17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vertical="center"/>
    </xf>
    <xf numFmtId="0" fontId="18" fillId="0" borderId="21" xfId="0" applyFont="1" applyBorder="1" applyAlignment="1">
      <alignment vertical="center" wrapText="1"/>
    </xf>
    <xf numFmtId="0" fontId="17" fillId="0" borderId="32" xfId="0" applyFont="1" applyBorder="1" applyAlignment="1">
      <alignment horizontal="center" vertical="center"/>
    </xf>
    <xf numFmtId="0" fontId="5" fillId="0" borderId="25" xfId="0" applyFont="1" applyBorder="1" applyAlignment="1">
      <alignment horizontal="right"/>
    </xf>
    <xf numFmtId="0" fontId="6" fillId="0" borderId="15" xfId="0" applyFont="1" applyBorder="1" applyAlignment="1">
      <alignment horizontal="right"/>
    </xf>
    <xf numFmtId="0" fontId="5" fillId="0" borderId="15" xfId="0" applyFont="1" applyBorder="1" applyAlignment="1">
      <alignment horizontal="right"/>
    </xf>
    <xf numFmtId="16" fontId="5" fillId="0" borderId="15" xfId="0" applyNumberFormat="1" applyFont="1" applyBorder="1" applyAlignment="1">
      <alignment horizontal="right"/>
    </xf>
    <xf numFmtId="0" fontId="5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6" fillId="0" borderId="16" xfId="0" applyFont="1" applyBorder="1" applyAlignment="1">
      <alignment horizontal="right"/>
    </xf>
    <xf numFmtId="0" fontId="5" fillId="0" borderId="16" xfId="0" applyFont="1" applyBorder="1" applyAlignment="1">
      <alignment horizontal="right"/>
    </xf>
    <xf numFmtId="166" fontId="15" fillId="0" borderId="15" xfId="0" applyNumberFormat="1" applyFont="1" applyBorder="1" applyAlignment="1">
      <alignment horizontal="right"/>
    </xf>
    <xf numFmtId="10" fontId="31" fillId="0" borderId="27" xfId="0" applyNumberFormat="1" applyFont="1" applyBorder="1" applyAlignment="1">
      <alignment horizontal="right"/>
    </xf>
    <xf numFmtId="0" fontId="6" fillId="0" borderId="70" xfId="0" applyFont="1" applyBorder="1"/>
    <xf numFmtId="0" fontId="6" fillId="0" borderId="0" xfId="0" applyFont="1" applyBorder="1"/>
    <xf numFmtId="0" fontId="5" fillId="0" borderId="25" xfId="0" applyFont="1" applyBorder="1" applyAlignment="1">
      <alignment horizontal="center" vertical="center" wrapText="1"/>
    </xf>
    <xf numFmtId="3" fontId="5" fillId="0" borderId="26" xfId="0" applyNumberFormat="1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vertical="center" wrapText="1"/>
    </xf>
    <xf numFmtId="3" fontId="5" fillId="0" borderId="43" xfId="0" applyNumberFormat="1" applyFont="1" applyBorder="1" applyAlignment="1">
      <alignment vertical="center" wrapText="1"/>
    </xf>
    <xf numFmtId="0" fontId="4" fillId="0" borderId="65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6" fillId="0" borderId="14" xfId="0" applyFont="1" applyBorder="1" applyAlignment="1">
      <alignment horizontal="right"/>
    </xf>
    <xf numFmtId="0" fontId="6" fillId="0" borderId="20" xfId="0" applyFont="1" applyBorder="1" applyAlignment="1">
      <alignment vertical="center" wrapText="1"/>
    </xf>
    <xf numFmtId="0" fontId="6" fillId="0" borderId="0" xfId="1" applyFont="1" applyBorder="1" applyAlignment="1"/>
    <xf numFmtId="0" fontId="29" fillId="0" borderId="0" xfId="1" applyFont="1" applyBorder="1" applyAlignment="1">
      <alignment horizontal="center"/>
    </xf>
    <xf numFmtId="0" fontId="6" fillId="0" borderId="25" xfId="0" applyFont="1" applyBorder="1" applyAlignment="1">
      <alignment horizontal="right"/>
    </xf>
    <xf numFmtId="9" fontId="5" fillId="0" borderId="4" xfId="2" applyFont="1" applyBorder="1"/>
    <xf numFmtId="9" fontId="5" fillId="0" borderId="24" xfId="2" applyFont="1" applyBorder="1"/>
    <xf numFmtId="3" fontId="5" fillId="0" borderId="28" xfId="0" applyNumberFormat="1" applyFont="1" applyBorder="1" applyAlignment="1">
      <alignment vertical="center" wrapText="1"/>
    </xf>
    <xf numFmtId="4" fontId="5" fillId="0" borderId="9" xfId="0" applyNumberFormat="1" applyFont="1" applyBorder="1" applyAlignment="1">
      <alignment vertical="center" wrapText="1"/>
    </xf>
    <xf numFmtId="4" fontId="5" fillId="0" borderId="45" xfId="0" applyNumberFormat="1" applyFont="1" applyBorder="1" applyAlignment="1">
      <alignment vertical="center" wrapText="1"/>
    </xf>
    <xf numFmtId="4" fontId="5" fillId="0" borderId="8" xfId="0" applyNumberFormat="1" applyFont="1" applyBorder="1" applyAlignment="1">
      <alignment vertical="center" wrapText="1"/>
    </xf>
    <xf numFmtId="9" fontId="5" fillId="0" borderId="8" xfId="2" applyFont="1" applyBorder="1"/>
    <xf numFmtId="9" fontId="5" fillId="0" borderId="9" xfId="2" applyFont="1" applyBorder="1"/>
    <xf numFmtId="0" fontId="6" fillId="0" borderId="44" xfId="0" applyFont="1" applyBorder="1" applyAlignment="1">
      <alignment horizontal="right"/>
    </xf>
    <xf numFmtId="0" fontId="5" fillId="0" borderId="19" xfId="0" applyFont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 wrapText="1"/>
    </xf>
    <xf numFmtId="4" fontId="5" fillId="0" borderId="19" xfId="0" applyNumberFormat="1" applyFont="1" applyBorder="1" applyAlignment="1">
      <alignment vertical="center" wrapText="1"/>
    </xf>
    <xf numFmtId="0" fontId="6" fillId="0" borderId="52" xfId="0" applyFont="1" applyBorder="1" applyAlignment="1">
      <alignment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6" fillId="0" borderId="73" xfId="0" applyFont="1" applyBorder="1" applyAlignment="1">
      <alignment horizontal="right"/>
    </xf>
    <xf numFmtId="0" fontId="6" fillId="0" borderId="62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36" xfId="0" applyFont="1" applyBorder="1" applyAlignment="1">
      <alignment horizontal="right"/>
    </xf>
    <xf numFmtId="0" fontId="17" fillId="0" borderId="58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3" fontId="6" fillId="4" borderId="44" xfId="0" applyNumberFormat="1" applyFont="1" applyFill="1" applyBorder="1" applyAlignment="1">
      <alignment vertical="center" wrapText="1"/>
    </xf>
    <xf numFmtId="3" fontId="6" fillId="4" borderId="4" xfId="0" applyNumberFormat="1" applyFont="1" applyFill="1" applyBorder="1" applyAlignment="1">
      <alignment vertical="center" wrapText="1"/>
    </xf>
    <xf numFmtId="3" fontId="6" fillId="4" borderId="24" xfId="0" applyNumberFormat="1" applyFont="1" applyFill="1" applyBorder="1" applyAlignment="1">
      <alignment vertical="center" wrapText="1"/>
    </xf>
    <xf numFmtId="3" fontId="6" fillId="4" borderId="3" xfId="0" applyNumberFormat="1" applyFont="1" applyFill="1" applyBorder="1" applyAlignment="1">
      <alignment vertical="center" wrapText="1"/>
    </xf>
    <xf numFmtId="3" fontId="6" fillId="4" borderId="47" xfId="0" applyNumberFormat="1" applyFont="1" applyFill="1" applyBorder="1" applyAlignment="1">
      <alignment vertical="center" wrapText="1"/>
    </xf>
    <xf numFmtId="0" fontId="2" fillId="0" borderId="0" xfId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17" fillId="8" borderId="36" xfId="0" applyFont="1" applyFill="1" applyBorder="1" applyAlignment="1">
      <alignment horizontal="center"/>
    </xf>
    <xf numFmtId="0" fontId="6" fillId="0" borderId="2" xfId="0" applyFont="1" applyBorder="1" applyAlignment="1">
      <alignment vertical="center" wrapText="1"/>
    </xf>
    <xf numFmtId="0" fontId="6" fillId="0" borderId="40" xfId="0" applyFont="1" applyBorder="1"/>
    <xf numFmtId="0" fontId="1" fillId="0" borderId="0" xfId="1" applyFont="1"/>
    <xf numFmtId="49" fontId="20" fillId="0" borderId="16" xfId="1" applyNumberFormat="1" applyFont="1" applyBorder="1" applyAlignment="1">
      <alignment horizontal="center" vertical="center" wrapText="1"/>
    </xf>
    <xf numFmtId="49" fontId="18" fillId="0" borderId="14" xfId="1" applyNumberFormat="1" applyFont="1" applyBorder="1" applyAlignment="1">
      <alignment horizontal="center" vertical="center" wrapText="1"/>
    </xf>
    <xf numFmtId="0" fontId="18" fillId="0" borderId="17" xfId="1" applyFont="1" applyBorder="1" applyAlignment="1">
      <alignment vertical="center" wrapText="1"/>
    </xf>
    <xf numFmtId="49" fontId="20" fillId="0" borderId="15" xfId="1" applyNumberFormat="1" applyFont="1" applyBorder="1" applyAlignment="1">
      <alignment horizontal="center" vertical="center" wrapText="1"/>
    </xf>
    <xf numFmtId="0" fontId="20" fillId="0" borderId="18" xfId="1" applyFont="1" applyBorder="1" applyAlignment="1">
      <alignment vertical="center" wrapText="1"/>
    </xf>
    <xf numFmtId="0" fontId="20" fillId="0" borderId="15" xfId="1" applyFont="1" applyBorder="1" applyAlignment="1">
      <alignment vertical="center" wrapText="1"/>
    </xf>
    <xf numFmtId="3" fontId="20" fillId="0" borderId="15" xfId="3" applyNumberFormat="1" applyFont="1" applyBorder="1" applyAlignment="1">
      <alignment vertical="center" wrapText="1"/>
    </xf>
    <xf numFmtId="3" fontId="20" fillId="0" borderId="16" xfId="3" applyNumberFormat="1" applyFont="1" applyBorder="1" applyAlignment="1">
      <alignment vertical="center" wrapText="1"/>
    </xf>
    <xf numFmtId="49" fontId="18" fillId="0" borderId="36" xfId="1" applyNumberFormat="1" applyFont="1" applyBorder="1" applyAlignment="1">
      <alignment horizontal="center" vertical="center" wrapText="1"/>
    </xf>
    <xf numFmtId="0" fontId="20" fillId="0" borderId="19" xfId="1" applyFont="1" applyBorder="1" applyAlignment="1">
      <alignment vertical="center" wrapText="1"/>
    </xf>
    <xf numFmtId="0" fontId="33" fillId="0" borderId="18" xfId="1" applyFont="1" applyBorder="1" applyAlignment="1">
      <alignment vertical="center" wrapText="1"/>
    </xf>
    <xf numFmtId="3" fontId="20" fillId="7" borderId="14" xfId="3" applyNumberFormat="1" applyFont="1" applyFill="1" applyBorder="1" applyAlignment="1">
      <alignment vertical="center" wrapText="1"/>
    </xf>
    <xf numFmtId="0" fontId="5" fillId="0" borderId="0" xfId="1" applyFont="1" applyAlignment="1">
      <alignment vertical="center"/>
    </xf>
    <xf numFmtId="0" fontId="18" fillId="0" borderId="34" xfId="1" applyFont="1" applyBorder="1" applyAlignment="1">
      <alignment vertical="center" wrapText="1"/>
    </xf>
    <xf numFmtId="0" fontId="20" fillId="0" borderId="34" xfId="1" applyFont="1" applyBorder="1" applyAlignment="1">
      <alignment vertical="center" wrapText="1"/>
    </xf>
    <xf numFmtId="0" fontId="1" fillId="0" borderId="0" xfId="1" applyFont="1" applyAlignment="1">
      <alignment horizontal="center"/>
    </xf>
    <xf numFmtId="0" fontId="34" fillId="0" borderId="30" xfId="1" applyFont="1" applyBorder="1" applyAlignment="1">
      <alignment horizontal="center"/>
    </xf>
    <xf numFmtId="0" fontId="20" fillId="0" borderId="14" xfId="1" applyFont="1" applyBorder="1" applyAlignment="1">
      <alignment horizontal="center" vertical="center" wrapText="1"/>
    </xf>
    <xf numFmtId="0" fontId="20" fillId="0" borderId="15" xfId="1" applyFont="1" applyBorder="1" applyAlignment="1">
      <alignment horizontal="center" vertical="center" wrapText="1"/>
    </xf>
    <xf numFmtId="0" fontId="20" fillId="0" borderId="16" xfId="1" applyFont="1" applyBorder="1" applyAlignment="1">
      <alignment horizontal="center" vertical="center" wrapText="1"/>
    </xf>
    <xf numFmtId="0" fontId="33" fillId="0" borderId="36" xfId="1" applyFont="1" applyBorder="1" applyAlignment="1">
      <alignment horizontal="center" vertical="center" wrapText="1"/>
    </xf>
    <xf numFmtId="0" fontId="20" fillId="0" borderId="36" xfId="1" applyFont="1" applyBorder="1" applyAlignment="1">
      <alignment horizontal="center" vertical="center" wrapText="1"/>
    </xf>
    <xf numFmtId="165" fontId="20" fillId="3" borderId="12" xfId="3" applyNumberFormat="1" applyFont="1" applyFill="1" applyBorder="1" applyAlignment="1">
      <alignment vertical="center" wrapText="1"/>
    </xf>
    <xf numFmtId="49" fontId="18" fillId="0" borderId="13" xfId="1" applyNumberFormat="1" applyFont="1" applyFill="1" applyBorder="1" applyAlignment="1">
      <alignment horizontal="center" vertical="center" wrapText="1"/>
    </xf>
    <xf numFmtId="0" fontId="18" fillId="0" borderId="19" xfId="1" applyFont="1" applyBorder="1" applyAlignment="1">
      <alignment horizontal="left" vertical="center" wrapText="1"/>
    </xf>
    <xf numFmtId="49" fontId="18" fillId="0" borderId="25" xfId="1" applyNumberFormat="1" applyFont="1" applyBorder="1" applyAlignment="1">
      <alignment horizontal="center" vertical="center" wrapText="1"/>
    </xf>
    <xf numFmtId="49" fontId="18" fillId="0" borderId="15" xfId="1" applyNumberFormat="1" applyFont="1" applyBorder="1" applyAlignment="1">
      <alignment horizontal="center" vertical="center" wrapText="1"/>
    </xf>
    <xf numFmtId="0" fontId="18" fillId="9" borderId="17" xfId="1" applyFont="1" applyFill="1" applyBorder="1" applyAlignment="1">
      <alignment vertical="center" wrapText="1"/>
    </xf>
    <xf numFmtId="0" fontId="20" fillId="9" borderId="14" xfId="1" applyFont="1" applyFill="1" applyBorder="1" applyAlignment="1">
      <alignment horizontal="center" vertical="center" wrapText="1"/>
    </xf>
    <xf numFmtId="3" fontId="20" fillId="9" borderId="14" xfId="3" applyNumberFormat="1" applyFont="1" applyFill="1" applyBorder="1" applyAlignment="1">
      <alignment vertical="center" wrapText="1"/>
    </xf>
    <xf numFmtId="0" fontId="18" fillId="6" borderId="14" xfId="1" applyFont="1" applyFill="1" applyBorder="1" applyAlignment="1">
      <alignment horizontal="center" vertical="center" wrapText="1"/>
    </xf>
    <xf numFmtId="0" fontId="18" fillId="6" borderId="16" xfId="1" applyFont="1" applyFill="1" applyBorder="1" applyAlignment="1">
      <alignment horizontal="center" vertical="center" wrapText="1"/>
    </xf>
    <xf numFmtId="3" fontId="20" fillId="0" borderId="13" xfId="1" applyNumberFormat="1" applyFont="1" applyFill="1" applyBorder="1" applyAlignment="1">
      <alignment vertical="center" wrapText="1"/>
    </xf>
    <xf numFmtId="3" fontId="20" fillId="2" borderId="16" xfId="1" applyNumberFormat="1" applyFont="1" applyFill="1" applyBorder="1" applyAlignment="1">
      <alignment vertical="center" wrapText="1"/>
    </xf>
    <xf numFmtId="0" fontId="5" fillId="0" borderId="0" xfId="1" applyFont="1"/>
    <xf numFmtId="0" fontId="6" fillId="0" borderId="30" xfId="1" applyFont="1" applyBorder="1" applyAlignment="1"/>
    <xf numFmtId="3" fontId="5" fillId="0" borderId="15" xfId="1" applyNumberFormat="1" applyFont="1" applyBorder="1" applyAlignment="1"/>
    <xf numFmtId="3" fontId="5" fillId="0" borderId="15" xfId="1" applyNumberFormat="1" applyFont="1" applyFill="1" applyBorder="1" applyAlignment="1"/>
    <xf numFmtId="3" fontId="5" fillId="2" borderId="25" xfId="1" applyNumberFormat="1" applyFont="1" applyFill="1" applyBorder="1"/>
    <xf numFmtId="3" fontId="5" fillId="2" borderId="14" xfId="1" applyNumberFormat="1" applyFont="1" applyFill="1" applyBorder="1"/>
    <xf numFmtId="3" fontId="5" fillId="0" borderId="15" xfId="1" applyNumberFormat="1" applyFont="1" applyBorder="1"/>
    <xf numFmtId="3" fontId="5" fillId="0" borderId="16" xfId="1" applyNumberFormat="1" applyFont="1" applyBorder="1"/>
    <xf numFmtId="0" fontId="5" fillId="2" borderId="14" xfId="1" applyFont="1" applyFill="1" applyBorder="1"/>
    <xf numFmtId="3" fontId="5" fillId="0" borderId="36" xfId="1" applyNumberFormat="1" applyFont="1" applyBorder="1"/>
    <xf numFmtId="0" fontId="2" fillId="0" borderId="0" xfId="0" applyFont="1" applyAlignment="1">
      <alignment horizontal="right"/>
    </xf>
    <xf numFmtId="0" fontId="12" fillId="0" borderId="0" xfId="1" applyFont="1" applyBorder="1" applyAlignment="1">
      <alignment horizontal="center"/>
    </xf>
    <xf numFmtId="0" fontId="10" fillId="0" borderId="0" xfId="1"/>
    <xf numFmtId="49" fontId="36" fillId="0" borderId="36" xfId="1" applyNumberFormat="1" applyFont="1" applyBorder="1" applyAlignment="1">
      <alignment horizontal="center" vertical="center" wrapText="1"/>
    </xf>
    <xf numFmtId="0" fontId="36" fillId="0" borderId="36" xfId="1" applyFont="1" applyBorder="1" applyAlignment="1">
      <alignment horizontal="right" vertical="center" wrapText="1"/>
    </xf>
    <xf numFmtId="9" fontId="38" fillId="0" borderId="58" xfId="1" applyNumberFormat="1" applyFont="1" applyBorder="1" applyAlignment="1">
      <alignment horizontal="right" vertical="center" wrapText="1"/>
    </xf>
    <xf numFmtId="49" fontId="39" fillId="0" borderId="25" xfId="1" applyNumberFormat="1" applyFont="1" applyBorder="1" applyAlignment="1">
      <alignment horizontal="center" vertical="center" wrapText="1"/>
    </xf>
    <xf numFmtId="3" fontId="38" fillId="3" borderId="44" xfId="3" applyNumberFormat="1" applyFont="1" applyFill="1" applyBorder="1" applyAlignment="1">
      <alignment vertical="center" wrapText="1"/>
    </xf>
    <xf numFmtId="49" fontId="39" fillId="0" borderId="15" xfId="1" applyNumberFormat="1" applyFont="1" applyBorder="1" applyAlignment="1">
      <alignment horizontal="center" vertical="center" wrapText="1"/>
    </xf>
    <xf numFmtId="3" fontId="38" fillId="3" borderId="27" xfId="3" applyNumberFormat="1" applyFont="1" applyFill="1" applyBorder="1" applyAlignment="1">
      <alignment vertical="center" wrapText="1"/>
    </xf>
    <xf numFmtId="0" fontId="37" fillId="0" borderId="15" xfId="1" applyFont="1" applyBorder="1" applyAlignment="1">
      <alignment vertical="center" wrapText="1"/>
    </xf>
    <xf numFmtId="49" fontId="39" fillId="0" borderId="62" xfId="1" applyNumberFormat="1" applyFont="1" applyBorder="1" applyAlignment="1">
      <alignment horizontal="center" vertical="center" wrapText="1"/>
    </xf>
    <xf numFmtId="3" fontId="38" fillId="3" borderId="49" xfId="3" applyNumberFormat="1" applyFont="1" applyFill="1" applyBorder="1" applyAlignment="1">
      <alignment vertical="center" wrapText="1"/>
    </xf>
    <xf numFmtId="0" fontId="40" fillId="0" borderId="0" xfId="1" applyFont="1" applyAlignment="1">
      <alignment horizontal="right"/>
    </xf>
    <xf numFmtId="166" fontId="6" fillId="0" borderId="35" xfId="0" applyNumberFormat="1" applyFont="1" applyFill="1" applyBorder="1" applyAlignment="1">
      <alignment vertical="center"/>
    </xf>
    <xf numFmtId="0" fontId="6" fillId="4" borderId="33" xfId="0" applyFont="1" applyFill="1" applyBorder="1"/>
    <xf numFmtId="0" fontId="15" fillId="4" borderId="34" xfId="0" applyFont="1" applyFill="1" applyBorder="1"/>
    <xf numFmtId="0" fontId="5" fillId="4" borderId="34" xfId="0" applyFont="1" applyFill="1" applyBorder="1"/>
    <xf numFmtId="0" fontId="5" fillId="4" borderId="35" xfId="0" applyFont="1" applyFill="1" applyBorder="1"/>
    <xf numFmtId="0" fontId="17" fillId="0" borderId="30" xfId="0" applyFont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6" fillId="0" borderId="23" xfId="1" applyFont="1" applyBorder="1" applyAlignment="1">
      <alignment vertical="center"/>
    </xf>
    <xf numFmtId="0" fontId="5" fillId="0" borderId="0" xfId="0" applyFont="1" applyFill="1" applyBorder="1"/>
    <xf numFmtId="0" fontId="15" fillId="0" borderId="0" xfId="0" applyFont="1" applyFill="1" applyBorder="1"/>
    <xf numFmtId="10" fontId="5" fillId="0" borderId="0" xfId="0" applyNumberFormat="1" applyFont="1" applyFill="1" applyBorder="1"/>
    <xf numFmtId="0" fontId="5" fillId="0" borderId="73" xfId="0" applyFont="1" applyBorder="1" applyAlignment="1">
      <alignment horizontal="right"/>
    </xf>
    <xf numFmtId="0" fontId="17" fillId="0" borderId="65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16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20" fillId="0" borderId="0" xfId="1" applyFont="1" applyBorder="1" applyAlignment="1">
      <alignment vertical="center" wrapText="1"/>
    </xf>
    <xf numFmtId="0" fontId="20" fillId="0" borderId="57" xfId="1" applyFont="1" applyBorder="1" applyAlignment="1">
      <alignment vertical="center" wrapText="1"/>
    </xf>
    <xf numFmtId="3" fontId="20" fillId="0" borderId="15" xfId="1" applyNumberFormat="1" applyFont="1" applyFill="1" applyBorder="1" applyAlignment="1">
      <alignment vertical="center" wrapText="1"/>
    </xf>
    <xf numFmtId="0" fontId="20" fillId="0" borderId="13" xfId="1" applyFont="1" applyBorder="1" applyAlignment="1">
      <alignment horizontal="center" vertical="center" wrapText="1"/>
    </xf>
    <xf numFmtId="49" fontId="18" fillId="0" borderId="15" xfId="1" applyNumberFormat="1" applyFont="1" applyFill="1" applyBorder="1" applyAlignment="1">
      <alignment horizontal="center" vertical="center" wrapText="1"/>
    </xf>
    <xf numFmtId="49" fontId="18" fillId="0" borderId="14" xfId="1" applyNumberFormat="1" applyFont="1" applyFill="1" applyBorder="1" applyAlignment="1">
      <alignment horizontal="center" vertical="center" wrapText="1"/>
    </xf>
    <xf numFmtId="0" fontId="18" fillId="0" borderId="14" xfId="1" applyFont="1" applyFill="1" applyBorder="1" applyAlignment="1">
      <alignment horizontal="center" vertical="center" wrapText="1"/>
    </xf>
    <xf numFmtId="3" fontId="18" fillId="2" borderId="14" xfId="1" applyNumberFormat="1" applyFont="1" applyFill="1" applyBorder="1" applyAlignment="1">
      <alignment vertical="center" wrapText="1"/>
    </xf>
    <xf numFmtId="3" fontId="18" fillId="6" borderId="14" xfId="1" applyNumberFormat="1" applyFont="1" applyFill="1" applyBorder="1" applyAlignment="1">
      <alignment vertical="center" wrapText="1"/>
    </xf>
    <xf numFmtId="9" fontId="38" fillId="0" borderId="35" xfId="1" applyNumberFormat="1" applyFont="1" applyBorder="1" applyAlignment="1">
      <alignment horizontal="right" vertical="center" wrapText="1"/>
    </xf>
    <xf numFmtId="3" fontId="38" fillId="3" borderId="53" xfId="3" applyNumberFormat="1" applyFont="1" applyFill="1" applyBorder="1" applyAlignment="1">
      <alignment vertical="center" wrapText="1"/>
    </xf>
    <xf numFmtId="3" fontId="38" fillId="3" borderId="70" xfId="3" applyNumberFormat="1" applyFont="1" applyFill="1" applyBorder="1" applyAlignment="1">
      <alignment vertical="center" wrapText="1"/>
    </xf>
    <xf numFmtId="3" fontId="38" fillId="3" borderId="21" xfId="3" applyNumberFormat="1" applyFont="1" applyFill="1" applyBorder="1" applyAlignment="1">
      <alignment vertical="center" wrapText="1"/>
    </xf>
    <xf numFmtId="3" fontId="38" fillId="3" borderId="78" xfId="3" applyNumberFormat="1" applyFont="1" applyFill="1" applyBorder="1" applyAlignment="1">
      <alignment vertical="center" wrapText="1"/>
    </xf>
    <xf numFmtId="0" fontId="35" fillId="0" borderId="30" xfId="1" applyFont="1" applyBorder="1" applyAlignment="1"/>
    <xf numFmtId="0" fontId="35" fillId="0" borderId="0" xfId="1" applyFont="1" applyBorder="1" applyAlignment="1"/>
    <xf numFmtId="0" fontId="10" fillId="0" borderId="0" xfId="1" applyBorder="1"/>
    <xf numFmtId="0" fontId="30" fillId="0" borderId="0" xfId="1" applyFont="1" applyBorder="1" applyAlignment="1"/>
    <xf numFmtId="0" fontId="37" fillId="0" borderId="32" xfId="1" applyFont="1" applyBorder="1" applyAlignment="1">
      <alignment vertical="center" wrapText="1"/>
    </xf>
    <xf numFmtId="49" fontId="39" fillId="0" borderId="48" xfId="1" applyNumberFormat="1" applyFont="1" applyBorder="1" applyAlignment="1">
      <alignment horizontal="center" vertical="center" wrapText="1"/>
    </xf>
    <xf numFmtId="49" fontId="39" fillId="0" borderId="57" xfId="1" applyNumberFormat="1" applyFont="1" applyBorder="1" applyAlignment="1">
      <alignment horizontal="center" vertical="center" wrapText="1"/>
    </xf>
    <xf numFmtId="49" fontId="39" fillId="0" borderId="23" xfId="1" applyNumberFormat="1" applyFont="1" applyBorder="1" applyAlignment="1">
      <alignment horizontal="center" vertical="center" wrapText="1"/>
    </xf>
    <xf numFmtId="49" fontId="39" fillId="0" borderId="29" xfId="1" applyNumberFormat="1" applyFont="1" applyBorder="1" applyAlignment="1">
      <alignment horizontal="center" vertical="center" wrapText="1"/>
    </xf>
    <xf numFmtId="3" fontId="38" fillId="3" borderId="10" xfId="3" applyNumberFormat="1" applyFont="1" applyFill="1" applyBorder="1" applyAlignment="1">
      <alignment vertical="center" wrapText="1"/>
    </xf>
    <xf numFmtId="3" fontId="38" fillId="3" borderId="2" xfId="3" applyNumberFormat="1" applyFont="1" applyFill="1" applyBorder="1" applyAlignment="1">
      <alignment vertical="center" wrapText="1"/>
    </xf>
    <xf numFmtId="3" fontId="38" fillId="3" borderId="11" xfId="3" applyNumberFormat="1" applyFont="1" applyFill="1" applyBorder="1" applyAlignment="1">
      <alignment vertical="center" wrapText="1"/>
    </xf>
    <xf numFmtId="0" fontId="39" fillId="0" borderId="14" xfId="1" applyFont="1" applyBorder="1" applyAlignment="1">
      <alignment horizontal="left" vertical="center" wrapText="1"/>
    </xf>
    <xf numFmtId="3" fontId="38" fillId="3" borderId="40" xfId="3" applyNumberFormat="1" applyFont="1" applyFill="1" applyBorder="1" applyAlignment="1">
      <alignment vertical="center" wrapText="1"/>
    </xf>
    <xf numFmtId="3" fontId="38" fillId="3" borderId="45" xfId="3" applyNumberFormat="1" applyFont="1" applyFill="1" applyBorder="1" applyAlignment="1">
      <alignment vertical="center" wrapText="1"/>
    </xf>
    <xf numFmtId="3" fontId="38" fillId="3" borderId="3" xfId="3" applyNumberFormat="1" applyFont="1" applyFill="1" applyBorder="1" applyAlignment="1">
      <alignment vertical="center" wrapText="1"/>
    </xf>
    <xf numFmtId="3" fontId="38" fillId="3" borderId="38" xfId="3" applyNumberFormat="1" applyFont="1" applyFill="1" applyBorder="1" applyAlignment="1">
      <alignment vertical="center" wrapText="1"/>
    </xf>
    <xf numFmtId="3" fontId="38" fillId="3" borderId="26" xfId="3" applyNumberFormat="1" applyFont="1" applyFill="1" applyBorder="1" applyAlignment="1">
      <alignment vertical="center" wrapText="1"/>
    </xf>
    <xf numFmtId="3" fontId="38" fillId="3" borderId="28" xfId="3" applyNumberFormat="1" applyFont="1" applyFill="1" applyBorder="1" applyAlignment="1">
      <alignment vertical="center" wrapText="1"/>
    </xf>
    <xf numFmtId="3" fontId="38" fillId="3" borderId="46" xfId="3" applyNumberFormat="1" applyFont="1" applyFill="1" applyBorder="1" applyAlignment="1">
      <alignment vertical="center" wrapText="1"/>
    </xf>
    <xf numFmtId="3" fontId="38" fillId="3" borderId="18" xfId="3" applyNumberFormat="1" applyFont="1" applyFill="1" applyBorder="1" applyAlignment="1">
      <alignment vertical="center" wrapText="1"/>
    </xf>
    <xf numFmtId="3" fontId="38" fillId="3" borderId="52" xfId="3" applyNumberFormat="1" applyFont="1" applyFill="1" applyBorder="1" applyAlignment="1">
      <alignment vertical="center" wrapText="1"/>
    </xf>
    <xf numFmtId="3" fontId="38" fillId="3" borderId="17" xfId="3" applyNumberFormat="1" applyFont="1" applyFill="1" applyBorder="1" applyAlignment="1">
      <alignment vertical="center" wrapText="1"/>
    </xf>
    <xf numFmtId="3" fontId="38" fillId="3" borderId="20" xfId="3" applyNumberFormat="1" applyFont="1" applyFill="1" applyBorder="1" applyAlignment="1">
      <alignment vertical="center" wrapText="1"/>
    </xf>
    <xf numFmtId="3" fontId="38" fillId="3" borderId="7" xfId="3" applyNumberFormat="1" applyFont="1" applyFill="1" applyBorder="1" applyAlignment="1">
      <alignment vertical="center" wrapText="1"/>
    </xf>
    <xf numFmtId="3" fontId="38" fillId="3" borderId="9" xfId="3" applyNumberFormat="1" applyFont="1" applyFill="1" applyBorder="1" applyAlignment="1">
      <alignment vertical="center" wrapText="1"/>
    </xf>
    <xf numFmtId="9" fontId="38" fillId="0" borderId="33" xfId="1" applyNumberFormat="1" applyFont="1" applyBorder="1" applyAlignment="1">
      <alignment horizontal="right" vertical="center" wrapText="1"/>
    </xf>
    <xf numFmtId="9" fontId="38" fillId="0" borderId="54" xfId="1" applyNumberFormat="1" applyFont="1" applyBorder="1" applyAlignment="1">
      <alignment horizontal="right" vertical="center" wrapText="1"/>
    </xf>
    <xf numFmtId="9" fontId="38" fillId="0" borderId="76" xfId="1" applyNumberFormat="1" applyFont="1" applyBorder="1" applyAlignment="1">
      <alignment horizontal="right" vertical="center" wrapText="1"/>
    </xf>
    <xf numFmtId="3" fontId="38" fillId="3" borderId="39" xfId="3" applyNumberFormat="1" applyFont="1" applyFill="1" applyBorder="1" applyAlignment="1">
      <alignment vertical="center" wrapText="1"/>
    </xf>
    <xf numFmtId="3" fontId="38" fillId="3" borderId="22" xfId="3" applyNumberFormat="1" applyFont="1" applyFill="1" applyBorder="1" applyAlignment="1">
      <alignment vertical="center" wrapText="1"/>
    </xf>
    <xf numFmtId="9" fontId="38" fillId="0" borderId="34" xfId="1" applyNumberFormat="1" applyFont="1" applyBorder="1" applyAlignment="1">
      <alignment horizontal="right" vertical="center" wrapText="1"/>
    </xf>
    <xf numFmtId="3" fontId="38" fillId="3" borderId="0" xfId="3" applyNumberFormat="1" applyFont="1" applyFill="1" applyBorder="1" applyAlignment="1">
      <alignment vertical="center" wrapText="1"/>
    </xf>
    <xf numFmtId="0" fontId="35" fillId="4" borderId="33" xfId="1" applyFont="1" applyFill="1" applyBorder="1" applyAlignment="1"/>
    <xf numFmtId="0" fontId="10" fillId="4" borderId="34" xfId="1" applyFill="1" applyBorder="1"/>
    <xf numFmtId="0" fontId="10" fillId="4" borderId="35" xfId="1" applyFill="1" applyBorder="1"/>
    <xf numFmtId="0" fontId="2" fillId="0" borderId="23" xfId="1" applyFont="1" applyBorder="1" applyAlignment="1">
      <alignment horizontal="left"/>
    </xf>
    <xf numFmtId="0" fontId="2" fillId="0" borderId="22" xfId="1" applyFont="1" applyBorder="1" applyAlignment="1">
      <alignment horizontal="left"/>
    </xf>
    <xf numFmtId="9" fontId="15" fillId="0" borderId="15" xfId="0" applyNumberFormat="1" applyFont="1" applyBorder="1" applyAlignment="1">
      <alignment horizontal="center" vertical="center" wrapText="1"/>
    </xf>
    <xf numFmtId="9" fontId="43" fillId="0" borderId="14" xfId="0" applyNumberFormat="1" applyFont="1" applyBorder="1" applyAlignment="1">
      <alignment horizontal="center" vertical="center"/>
    </xf>
    <xf numFmtId="9" fontId="20" fillId="0" borderId="15" xfId="0" applyNumberFormat="1" applyFont="1" applyBorder="1" applyAlignment="1">
      <alignment horizontal="center" vertical="center"/>
    </xf>
    <xf numFmtId="9" fontId="20" fillId="0" borderId="15" xfId="0" applyNumberFormat="1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18" xfId="0" applyFont="1" applyFill="1" applyBorder="1" applyAlignment="1">
      <alignment horizontal="center" vertical="center" wrapText="1"/>
    </xf>
    <xf numFmtId="3" fontId="6" fillId="0" borderId="38" xfId="0" applyNumberFormat="1" applyFont="1" applyBorder="1" applyAlignment="1">
      <alignment vertical="center" wrapText="1"/>
    </xf>
    <xf numFmtId="0" fontId="18" fillId="0" borderId="36" xfId="0" applyFont="1" applyBorder="1" applyAlignment="1">
      <alignment horizontal="right" vertical="center"/>
    </xf>
    <xf numFmtId="0" fontId="18" fillId="0" borderId="34" xfId="0" applyFont="1" applyBorder="1" applyAlignment="1">
      <alignment vertical="center" wrapText="1"/>
    </xf>
    <xf numFmtId="0" fontId="19" fillId="0" borderId="36" xfId="0" applyFont="1" applyBorder="1" applyAlignment="1">
      <alignment horizontal="center" vertical="center" wrapText="1"/>
    </xf>
    <xf numFmtId="4" fontId="18" fillId="0" borderId="76" xfId="0" applyNumberFormat="1" applyFont="1" applyBorder="1" applyAlignment="1">
      <alignment vertical="center" wrapText="1"/>
    </xf>
    <xf numFmtId="4" fontId="18" fillId="0" borderId="54" xfId="0" applyNumberFormat="1" applyFont="1" applyBorder="1" applyAlignment="1">
      <alignment vertical="center" wrapText="1"/>
    </xf>
    <xf numFmtId="4" fontId="18" fillId="0" borderId="77" xfId="0" applyNumberFormat="1" applyFont="1" applyBorder="1" applyAlignment="1">
      <alignment vertical="center" wrapText="1"/>
    </xf>
    <xf numFmtId="4" fontId="18" fillId="0" borderId="58" xfId="0" applyNumberFormat="1" applyFont="1" applyBorder="1" applyAlignment="1">
      <alignment vertical="center" wrapText="1"/>
    </xf>
    <xf numFmtId="4" fontId="18" fillId="0" borderId="59" xfId="0" applyNumberFormat="1" applyFont="1" applyBorder="1" applyAlignment="1">
      <alignment vertical="center" wrapText="1"/>
    </xf>
    <xf numFmtId="0" fontId="17" fillId="0" borderId="58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left" vertical="center" wrapText="1"/>
    </xf>
    <xf numFmtId="0" fontId="17" fillId="0" borderId="36" xfId="0" applyFont="1" applyFill="1" applyBorder="1" applyAlignment="1">
      <alignment horizontal="center" vertical="center" wrapText="1"/>
    </xf>
    <xf numFmtId="0" fontId="17" fillId="0" borderId="58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166" fontId="17" fillId="0" borderId="76" xfId="0" applyNumberFormat="1" applyFont="1" applyFill="1" applyBorder="1" applyAlignment="1">
      <alignment horizontal="center" vertical="center" wrapText="1"/>
    </xf>
    <xf numFmtId="166" fontId="17" fillId="0" borderId="54" xfId="0" applyNumberFormat="1" applyFont="1" applyFill="1" applyBorder="1" applyAlignment="1">
      <alignment horizontal="center" vertical="center" wrapText="1"/>
    </xf>
    <xf numFmtId="166" fontId="17" fillId="0" borderId="77" xfId="0" applyNumberFormat="1" applyFont="1" applyFill="1" applyBorder="1" applyAlignment="1">
      <alignment horizontal="center" vertical="center" wrapText="1"/>
    </xf>
    <xf numFmtId="166" fontId="17" fillId="0" borderId="58" xfId="0" applyNumberFormat="1" applyFont="1" applyFill="1" applyBorder="1" applyAlignment="1">
      <alignment horizontal="center" vertical="center" wrapText="1"/>
    </xf>
    <xf numFmtId="166" fontId="17" fillId="0" borderId="59" xfId="0" applyNumberFormat="1" applyFont="1" applyFill="1" applyBorder="1" applyAlignment="1">
      <alignment horizontal="center" vertical="center" wrapText="1"/>
    </xf>
    <xf numFmtId="0" fontId="17" fillId="0" borderId="0" xfId="0" applyFont="1" applyFill="1"/>
    <xf numFmtId="0" fontId="6" fillId="0" borderId="58" xfId="0" applyFont="1" applyFill="1" applyBorder="1" applyAlignment="1">
      <alignment horizontal="right"/>
    </xf>
    <xf numFmtId="0" fontId="17" fillId="0" borderId="58" xfId="0" applyFont="1" applyFill="1" applyBorder="1" applyAlignment="1">
      <alignment vertical="center" wrapText="1"/>
    </xf>
    <xf numFmtId="0" fontId="17" fillId="0" borderId="76" xfId="0" applyFont="1" applyFill="1" applyBorder="1" applyAlignment="1">
      <alignment vertical="center" wrapText="1"/>
    </xf>
    <xf numFmtId="166" fontId="6" fillId="0" borderId="76" xfId="0" applyNumberFormat="1" applyFont="1" applyFill="1" applyBorder="1" applyAlignment="1">
      <alignment vertical="center" wrapText="1"/>
    </xf>
    <xf numFmtId="166" fontId="6" fillId="0" borderId="35" xfId="0" applyNumberFormat="1" applyFont="1" applyFill="1" applyBorder="1" applyAlignment="1">
      <alignment vertical="center" wrapText="1"/>
    </xf>
    <xf numFmtId="166" fontId="6" fillId="0" borderId="54" xfId="0" applyNumberFormat="1" applyFont="1" applyFill="1" applyBorder="1" applyAlignment="1">
      <alignment vertical="center" wrapText="1"/>
    </xf>
    <xf numFmtId="166" fontId="6" fillId="0" borderId="77" xfId="0" applyNumberFormat="1" applyFont="1" applyFill="1" applyBorder="1" applyAlignment="1">
      <alignment vertical="center" wrapText="1"/>
    </xf>
    <xf numFmtId="166" fontId="6" fillId="0" borderId="58" xfId="0" applyNumberFormat="1" applyFont="1" applyFill="1" applyBorder="1" applyAlignment="1">
      <alignment vertical="center" wrapText="1"/>
    </xf>
    <xf numFmtId="166" fontId="6" fillId="0" borderId="59" xfId="0" applyNumberFormat="1" applyFont="1" applyFill="1" applyBorder="1" applyAlignment="1">
      <alignment vertical="center" wrapText="1"/>
    </xf>
    <xf numFmtId="0" fontId="6" fillId="0" borderId="0" xfId="0" applyFont="1" applyFill="1"/>
    <xf numFmtId="0" fontId="17" fillId="0" borderId="34" xfId="0" applyFont="1" applyBorder="1" applyAlignment="1">
      <alignment horizontal="center" vertical="center"/>
    </xf>
    <xf numFmtId="0" fontId="17" fillId="0" borderId="59" xfId="0" applyFont="1" applyBorder="1" applyAlignment="1">
      <alignment horizontal="center" vertical="center" wrapText="1"/>
    </xf>
    <xf numFmtId="0" fontId="44" fillId="0" borderId="0" xfId="0" applyFont="1"/>
    <xf numFmtId="0" fontId="12" fillId="4" borderId="33" xfId="0" applyFont="1" applyFill="1" applyBorder="1" applyAlignment="1">
      <alignment vertical="center"/>
    </xf>
    <xf numFmtId="0" fontId="6" fillId="0" borderId="78" xfId="0" applyFont="1" applyBorder="1" applyAlignment="1">
      <alignment vertical="center" wrapText="1"/>
    </xf>
    <xf numFmtId="0" fontId="5" fillId="0" borderId="62" xfId="0" applyFont="1" applyBorder="1" applyAlignment="1">
      <alignment horizontal="center" vertical="center" wrapText="1"/>
    </xf>
    <xf numFmtId="9" fontId="5" fillId="0" borderId="37" xfId="2" applyFont="1" applyBorder="1"/>
    <xf numFmtId="9" fontId="5" fillId="0" borderId="39" xfId="2" applyFont="1" applyBorder="1"/>
    <xf numFmtId="0" fontId="21" fillId="0" borderId="25" xfId="0" applyFont="1" applyBorder="1" applyAlignment="1">
      <alignment horizontal="right"/>
    </xf>
    <xf numFmtId="0" fontId="21" fillId="0" borderId="53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4" fontId="21" fillId="0" borderId="44" xfId="0" applyNumberFormat="1" applyFont="1" applyBorder="1" applyAlignment="1">
      <alignment vertical="center" wrapText="1"/>
    </xf>
    <xf numFmtId="3" fontId="21" fillId="0" borderId="24" xfId="0" applyNumberFormat="1" applyFont="1" applyBorder="1" applyAlignment="1">
      <alignment vertical="center" wrapText="1"/>
    </xf>
    <xf numFmtId="4" fontId="21" fillId="0" borderId="3" xfId="0" applyNumberFormat="1" applyFont="1" applyBorder="1" applyAlignment="1">
      <alignment vertical="center" wrapText="1"/>
    </xf>
    <xf numFmtId="3" fontId="21" fillId="0" borderId="47" xfId="0" applyNumberFormat="1" applyFont="1" applyBorder="1"/>
    <xf numFmtId="3" fontId="21" fillId="0" borderId="4" xfId="0" applyNumberFormat="1" applyFont="1" applyBorder="1"/>
    <xf numFmtId="0" fontId="18" fillId="0" borderId="35" xfId="0" applyFont="1" applyBorder="1" applyAlignment="1">
      <alignment vertical="center" wrapText="1"/>
    </xf>
    <xf numFmtId="0" fontId="5" fillId="0" borderId="36" xfId="0" applyFont="1" applyBorder="1" applyAlignment="1">
      <alignment horizontal="center" vertical="center" wrapText="1"/>
    </xf>
    <xf numFmtId="9" fontId="5" fillId="0" borderId="54" xfId="2" applyFont="1" applyBorder="1"/>
    <xf numFmtId="9" fontId="5" fillId="0" borderId="59" xfId="2" applyFont="1" applyBorder="1"/>
    <xf numFmtId="0" fontId="6" fillId="0" borderId="49" xfId="0" applyFont="1" applyBorder="1" applyAlignment="1">
      <alignment horizontal="right" vertical="center"/>
    </xf>
    <xf numFmtId="0" fontId="21" fillId="0" borderId="44" xfId="0" applyFont="1" applyBorder="1" applyAlignment="1">
      <alignment horizontal="right"/>
    </xf>
    <xf numFmtId="0" fontId="21" fillId="0" borderId="47" xfId="0" applyFont="1" applyBorder="1" applyAlignment="1">
      <alignment vertical="center" wrapText="1"/>
    </xf>
    <xf numFmtId="0" fontId="21" fillId="0" borderId="25" xfId="0" applyFont="1" applyBorder="1" applyAlignment="1">
      <alignment horizontal="center" vertical="center" wrapText="1"/>
    </xf>
    <xf numFmtId="3" fontId="21" fillId="0" borderId="47" xfId="0" applyNumberFormat="1" applyFont="1" applyBorder="1" applyAlignment="1">
      <alignment vertical="center" wrapText="1"/>
    </xf>
    <xf numFmtId="3" fontId="21" fillId="0" borderId="24" xfId="0" applyNumberFormat="1" applyFont="1" applyBorder="1"/>
    <xf numFmtId="0" fontId="18" fillId="0" borderId="58" xfId="0" applyFont="1" applyBorder="1" applyAlignment="1">
      <alignment horizontal="right" vertical="center"/>
    </xf>
    <xf numFmtId="0" fontId="18" fillId="0" borderId="77" xfId="0" applyFont="1" applyBorder="1" applyAlignment="1">
      <alignment vertical="center" wrapText="1"/>
    </xf>
    <xf numFmtId="0" fontId="20" fillId="0" borderId="36" xfId="0" applyFont="1" applyBorder="1" applyAlignment="1">
      <alignment horizontal="center" vertical="center" wrapText="1"/>
    </xf>
    <xf numFmtId="0" fontId="6" fillId="6" borderId="49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17" fillId="6" borderId="37" xfId="0" applyFont="1" applyFill="1" applyBorder="1" applyAlignment="1">
      <alignment horizontal="center" vertical="center" wrapText="1"/>
    </xf>
    <xf numFmtId="0" fontId="17" fillId="6" borderId="39" xfId="0" applyFont="1" applyFill="1" applyBorder="1" applyAlignment="1">
      <alignment horizontal="center" vertical="center" wrapText="1"/>
    </xf>
    <xf numFmtId="3" fontId="5" fillId="0" borderId="10" xfId="0" applyNumberFormat="1" applyFont="1" applyFill="1" applyBorder="1" applyAlignment="1">
      <alignment vertical="center" wrapText="1"/>
    </xf>
    <xf numFmtId="4" fontId="5" fillId="0" borderId="5" xfId="0" applyNumberFormat="1" applyFont="1" applyFill="1" applyBorder="1" applyAlignment="1">
      <alignment vertical="center" wrapText="1"/>
    </xf>
    <xf numFmtId="4" fontId="5" fillId="0" borderId="43" xfId="0" applyNumberFormat="1" applyFont="1" applyFill="1" applyBorder="1" applyAlignment="1">
      <alignment vertical="center" wrapText="1"/>
    </xf>
    <xf numFmtId="3" fontId="5" fillId="0" borderId="26" xfId="0" applyNumberFormat="1" applyFont="1" applyFill="1" applyBorder="1" applyAlignment="1">
      <alignment vertical="center" wrapText="1"/>
    </xf>
    <xf numFmtId="3" fontId="5" fillId="0" borderId="5" xfId="0" applyNumberFormat="1" applyFont="1" applyFill="1" applyBorder="1" applyAlignment="1">
      <alignment vertical="center" wrapText="1"/>
    </xf>
    <xf numFmtId="3" fontId="5" fillId="0" borderId="6" xfId="0" applyNumberFormat="1" applyFont="1" applyFill="1" applyBorder="1" applyAlignment="1">
      <alignment vertical="center" wrapText="1"/>
    </xf>
    <xf numFmtId="4" fontId="5" fillId="0" borderId="6" xfId="0" applyNumberFormat="1" applyFont="1" applyFill="1" applyBorder="1" applyAlignment="1">
      <alignment vertical="center" wrapText="1"/>
    </xf>
    <xf numFmtId="3" fontId="5" fillId="0" borderId="74" xfId="0" applyNumberFormat="1" applyFont="1" applyFill="1" applyBorder="1" applyAlignment="1">
      <alignment vertical="center" wrapText="1"/>
    </xf>
    <xf numFmtId="4" fontId="5" fillId="0" borderId="55" xfId="0" applyNumberFormat="1" applyFont="1" applyFill="1" applyBorder="1" applyAlignment="1">
      <alignment vertical="center" wrapText="1"/>
    </xf>
    <xf numFmtId="4" fontId="5" fillId="0" borderId="75" xfId="0" applyNumberFormat="1" applyFont="1" applyFill="1" applyBorder="1" applyAlignment="1">
      <alignment vertical="center" wrapText="1"/>
    </xf>
    <xf numFmtId="3" fontId="5" fillId="0" borderId="73" xfId="0" applyNumberFormat="1" applyFont="1" applyFill="1" applyBorder="1" applyAlignment="1">
      <alignment vertical="center" wrapText="1"/>
    </xf>
    <xf numFmtId="3" fontId="5" fillId="0" borderId="55" xfId="0" applyNumberFormat="1" applyFont="1" applyFill="1" applyBorder="1" applyAlignment="1">
      <alignment vertical="center" wrapText="1"/>
    </xf>
    <xf numFmtId="3" fontId="5" fillId="0" borderId="56" xfId="0" applyNumberFormat="1" applyFont="1" applyFill="1" applyBorder="1" applyAlignment="1">
      <alignment vertical="center" wrapText="1"/>
    </xf>
    <xf numFmtId="4" fontId="5" fillId="0" borderId="56" xfId="0" applyNumberFormat="1" applyFont="1" applyFill="1" applyBorder="1" applyAlignment="1">
      <alignment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79" xfId="0" applyFont="1" applyBorder="1" applyAlignment="1">
      <alignment horizontal="center" vertical="center" wrapText="1"/>
    </xf>
    <xf numFmtId="166" fontId="6" fillId="0" borderId="42" xfId="0" applyNumberFormat="1" applyFont="1" applyFill="1" applyBorder="1" applyAlignment="1">
      <alignment vertical="center"/>
    </xf>
    <xf numFmtId="166" fontId="6" fillId="0" borderId="66" xfId="0" applyNumberFormat="1" applyFont="1" applyFill="1" applyBorder="1" applyAlignment="1">
      <alignment vertical="center"/>
    </xf>
    <xf numFmtId="3" fontId="5" fillId="0" borderId="79" xfId="0" applyNumberFormat="1" applyFont="1" applyFill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166" fontId="6" fillId="0" borderId="22" xfId="0" applyNumberFormat="1" applyFont="1" applyFill="1" applyBorder="1" applyAlignment="1">
      <alignment vertical="center" wrapText="1"/>
    </xf>
    <xf numFmtId="3" fontId="5" fillId="0" borderId="11" xfId="0" applyNumberFormat="1" applyFont="1" applyFill="1" applyBorder="1" applyAlignment="1">
      <alignment vertical="center" wrapText="1"/>
    </xf>
    <xf numFmtId="0" fontId="5" fillId="0" borderId="0" xfId="1" applyFont="1" applyBorder="1" applyAlignment="1">
      <alignment horizontal="left" vertical="center" indent="3"/>
    </xf>
    <xf numFmtId="0" fontId="5" fillId="0" borderId="4" xfId="0" applyFont="1" applyBorder="1" applyAlignment="1">
      <alignment vertical="center" wrapText="1"/>
    </xf>
    <xf numFmtId="16" fontId="5" fillId="0" borderId="1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1" xfId="1" applyFont="1" applyBorder="1" applyAlignment="1">
      <alignment vertical="center" wrapText="1"/>
    </xf>
    <xf numFmtId="0" fontId="5" fillId="0" borderId="44" xfId="1" applyFont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5" fillId="0" borderId="62" xfId="0" applyFont="1" applyBorder="1" applyAlignment="1">
      <alignment horizontal="center" vertical="center"/>
    </xf>
    <xf numFmtId="0" fontId="5" fillId="0" borderId="60" xfId="1" applyFont="1" applyBorder="1" applyAlignment="1">
      <alignment horizontal="left" vertical="center" indent="3"/>
    </xf>
    <xf numFmtId="0" fontId="4" fillId="0" borderId="30" xfId="0" applyFont="1" applyBorder="1" applyAlignment="1">
      <alignment horizontal="justify" vertical="center" wrapText="1"/>
    </xf>
    <xf numFmtId="0" fontId="9" fillId="0" borderId="18" xfId="1" applyFont="1" applyBorder="1" applyAlignment="1">
      <alignment vertical="center" wrapText="1"/>
    </xf>
    <xf numFmtId="49" fontId="18" fillId="4" borderId="14" xfId="1" applyNumberFormat="1" applyFont="1" applyFill="1" applyBorder="1" applyAlignment="1">
      <alignment horizontal="center" vertical="center" wrapText="1"/>
    </xf>
    <xf numFmtId="0" fontId="18" fillId="4" borderId="17" xfId="1" applyFont="1" applyFill="1" applyBorder="1" applyAlignment="1">
      <alignment horizontal="center" vertical="center" wrapText="1"/>
    </xf>
    <xf numFmtId="0" fontId="18" fillId="4" borderId="14" xfId="1" applyFont="1" applyFill="1" applyBorder="1" applyAlignment="1">
      <alignment horizontal="center" vertical="center" wrapText="1"/>
    </xf>
    <xf numFmtId="49" fontId="18" fillId="4" borderId="16" xfId="1" applyNumberFormat="1" applyFont="1" applyFill="1" applyBorder="1" applyAlignment="1">
      <alignment horizontal="center" vertical="center" wrapText="1"/>
    </xf>
    <xf numFmtId="0" fontId="18" fillId="4" borderId="19" xfId="1" applyFont="1" applyFill="1" applyBorder="1" applyAlignment="1">
      <alignment horizontal="center" vertical="center" wrapText="1"/>
    </xf>
    <xf numFmtId="0" fontId="18" fillId="4" borderId="16" xfId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justify" vertical="center"/>
    </xf>
    <xf numFmtId="0" fontId="14" fillId="4" borderId="7" xfId="1" applyFont="1" applyFill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/>
    </xf>
    <xf numFmtId="0" fontId="2" fillId="0" borderId="7" xfId="1" applyFont="1" applyBorder="1" applyAlignment="1">
      <alignment horizontal="justify" vertical="center"/>
    </xf>
    <xf numFmtId="0" fontId="2" fillId="0" borderId="27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28" xfId="1" applyFont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8" xfId="1" applyFont="1" applyBorder="1" applyAlignment="1">
      <alignment horizontal="right" vertical="center"/>
    </xf>
    <xf numFmtId="0" fontId="2" fillId="0" borderId="9" xfId="1" applyFont="1" applyBorder="1" applyAlignment="1">
      <alignment horizontal="justify" vertical="center"/>
    </xf>
    <xf numFmtId="0" fontId="2" fillId="0" borderId="44" xfId="1" applyFont="1" applyBorder="1" applyAlignment="1">
      <alignment horizontal="center" vertical="center"/>
    </xf>
    <xf numFmtId="0" fontId="2" fillId="0" borderId="4" xfId="1" applyFont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4" xfId="1" applyFont="1" applyBorder="1" applyAlignment="1">
      <alignment horizontal="right" vertical="center"/>
    </xf>
    <xf numFmtId="0" fontId="2" fillId="0" borderId="4" xfId="1" applyFont="1" applyBorder="1" applyAlignment="1">
      <alignment horizontal="justify" vertical="center"/>
    </xf>
    <xf numFmtId="0" fontId="2" fillId="0" borderId="24" xfId="1" applyFont="1" applyBorder="1" applyAlignment="1">
      <alignment horizontal="justify" vertical="center"/>
    </xf>
    <xf numFmtId="0" fontId="14" fillId="0" borderId="28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2" fillId="0" borderId="49" xfId="1" applyFont="1" applyBorder="1" applyAlignment="1">
      <alignment horizontal="center" vertical="center"/>
    </xf>
    <xf numFmtId="0" fontId="2" fillId="0" borderId="37" xfId="1" applyFont="1" applyBorder="1" applyAlignment="1">
      <alignment vertical="center"/>
    </xf>
    <xf numFmtId="0" fontId="2" fillId="0" borderId="37" xfId="1" applyFont="1" applyBorder="1" applyAlignment="1">
      <alignment horizontal="center" vertical="center"/>
    </xf>
    <xf numFmtId="0" fontId="2" fillId="0" borderId="37" xfId="1" applyFont="1" applyBorder="1" applyAlignment="1">
      <alignment horizontal="justify" vertical="center"/>
    </xf>
    <xf numFmtId="0" fontId="2" fillId="0" borderId="39" xfId="1" applyFont="1" applyBorder="1" applyAlignment="1">
      <alignment horizontal="justify" vertical="center"/>
    </xf>
    <xf numFmtId="0" fontId="2" fillId="0" borderId="58" xfId="1" applyFont="1" applyBorder="1" applyAlignment="1">
      <alignment horizontal="center" vertical="center"/>
    </xf>
    <xf numFmtId="0" fontId="2" fillId="0" borderId="54" xfId="1" applyFont="1" applyBorder="1" applyAlignment="1">
      <alignment vertical="center"/>
    </xf>
    <xf numFmtId="0" fontId="2" fillId="0" borderId="54" xfId="1" applyFont="1" applyBorder="1" applyAlignment="1">
      <alignment horizontal="center" vertical="center"/>
    </xf>
    <xf numFmtId="0" fontId="2" fillId="0" borderId="54" xfId="1" applyFont="1" applyBorder="1" applyAlignment="1">
      <alignment horizontal="right" vertical="center"/>
    </xf>
    <xf numFmtId="0" fontId="2" fillId="0" borderId="59" xfId="1" applyFont="1" applyBorder="1" applyAlignment="1">
      <alignment horizontal="justify" vertical="center"/>
    </xf>
    <xf numFmtId="0" fontId="28" fillId="4" borderId="11" xfId="0" applyFont="1" applyFill="1" applyBorder="1" applyAlignment="1">
      <alignment horizontal="center" vertical="center"/>
    </xf>
    <xf numFmtId="0" fontId="28" fillId="4" borderId="8" xfId="0" applyFont="1" applyFill="1" applyBorder="1" applyAlignment="1">
      <alignment horizontal="center" vertical="center"/>
    </xf>
    <xf numFmtId="0" fontId="28" fillId="4" borderId="9" xfId="0" applyFont="1" applyFill="1" applyBorder="1" applyAlignment="1">
      <alignment horizontal="center" vertical="center"/>
    </xf>
    <xf numFmtId="0" fontId="28" fillId="4" borderId="58" xfId="0" applyFont="1" applyFill="1" applyBorder="1" applyAlignment="1">
      <alignment horizontal="center" vertical="center"/>
    </xf>
    <xf numFmtId="0" fontId="28" fillId="4" borderId="54" xfId="0" applyFont="1" applyFill="1" applyBorder="1" applyAlignment="1">
      <alignment horizontal="center" vertical="center"/>
    </xf>
    <xf numFmtId="0" fontId="28" fillId="4" borderId="59" xfId="0" applyFont="1" applyFill="1" applyBorder="1" applyAlignment="1">
      <alignment horizontal="center" vertical="center"/>
    </xf>
    <xf numFmtId="0" fontId="2" fillId="4" borderId="36" xfId="0" applyFont="1" applyFill="1" applyBorder="1"/>
    <xf numFmtId="0" fontId="1" fillId="0" borderId="14" xfId="0" applyFont="1" applyBorder="1"/>
    <xf numFmtId="3" fontId="37" fillId="4" borderId="61" xfId="3" applyNumberFormat="1" applyFont="1" applyFill="1" applyBorder="1" applyAlignment="1">
      <alignment vertical="center" wrapText="1"/>
    </xf>
    <xf numFmtId="3" fontId="37" fillId="4" borderId="4" xfId="3" applyNumberFormat="1" applyFont="1" applyFill="1" applyBorder="1" applyAlignment="1">
      <alignment vertical="center" wrapText="1"/>
    </xf>
    <xf numFmtId="3" fontId="37" fillId="4" borderId="53" xfId="3" applyNumberFormat="1" applyFont="1" applyFill="1" applyBorder="1" applyAlignment="1">
      <alignment vertical="center" wrapText="1"/>
    </xf>
    <xf numFmtId="3" fontId="37" fillId="4" borderId="64" xfId="3" applyNumberFormat="1" applyFont="1" applyFill="1" applyBorder="1" applyAlignment="1">
      <alignment vertical="center" wrapText="1"/>
    </xf>
    <xf numFmtId="3" fontId="37" fillId="4" borderId="68" xfId="3" applyNumberFormat="1" applyFont="1" applyFill="1" applyBorder="1" applyAlignment="1">
      <alignment vertical="center" wrapText="1"/>
    </xf>
    <xf numFmtId="3" fontId="37" fillId="4" borderId="70" xfId="3" applyNumberFormat="1" applyFont="1" applyFill="1" applyBorder="1" applyAlignment="1">
      <alignment vertical="center" wrapText="1"/>
    </xf>
    <xf numFmtId="3" fontId="37" fillId="4" borderId="60" xfId="3" applyNumberFormat="1" applyFont="1" applyFill="1" applyBorder="1" applyAlignment="1">
      <alignment vertical="center" wrapText="1"/>
    </xf>
    <xf numFmtId="3" fontId="37" fillId="4" borderId="37" xfId="3" applyNumberFormat="1" applyFont="1" applyFill="1" applyBorder="1" applyAlignment="1">
      <alignment vertical="center" wrapText="1"/>
    </xf>
    <xf numFmtId="3" fontId="37" fillId="4" borderId="78" xfId="3" applyNumberFormat="1" applyFont="1" applyFill="1" applyBorder="1" applyAlignment="1">
      <alignment vertical="center" wrapText="1"/>
    </xf>
    <xf numFmtId="3" fontId="37" fillId="4" borderId="57" xfId="3" applyNumberFormat="1" applyFont="1" applyFill="1" applyBorder="1" applyAlignment="1">
      <alignment vertical="center" wrapText="1"/>
    </xf>
    <xf numFmtId="3" fontId="37" fillId="4" borderId="1" xfId="3" applyNumberFormat="1" applyFont="1" applyFill="1" applyBorder="1" applyAlignment="1">
      <alignment vertical="center" wrapText="1"/>
    </xf>
    <xf numFmtId="3" fontId="37" fillId="4" borderId="21" xfId="3" applyNumberFormat="1" applyFont="1" applyFill="1" applyBorder="1" applyAlignment="1">
      <alignment vertical="center" wrapText="1"/>
    </xf>
    <xf numFmtId="3" fontId="37" fillId="4" borderId="48" xfId="3" applyNumberFormat="1" applyFont="1" applyFill="1" applyBorder="1" applyAlignment="1">
      <alignment vertical="center" wrapText="1"/>
    </xf>
    <xf numFmtId="3" fontId="37" fillId="4" borderId="5" xfId="3" applyNumberFormat="1" applyFont="1" applyFill="1" applyBorder="1" applyAlignment="1">
      <alignment vertical="center" wrapText="1"/>
    </xf>
    <xf numFmtId="3" fontId="37" fillId="4" borderId="20" xfId="3" applyNumberFormat="1" applyFont="1" applyFill="1" applyBorder="1" applyAlignment="1">
      <alignment vertical="center" wrapText="1"/>
    </xf>
    <xf numFmtId="3" fontId="37" fillId="4" borderId="23" xfId="3" applyNumberFormat="1" applyFont="1" applyFill="1" applyBorder="1" applyAlignment="1">
      <alignment vertical="center" wrapText="1"/>
    </xf>
    <xf numFmtId="3" fontId="37" fillId="4" borderId="8" xfId="3" applyNumberFormat="1" applyFont="1" applyFill="1" applyBorder="1" applyAlignment="1">
      <alignment vertical="center" wrapText="1"/>
    </xf>
    <xf numFmtId="3" fontId="37" fillId="4" borderId="22" xfId="3" applyNumberFormat="1" applyFont="1" applyFill="1" applyBorder="1" applyAlignment="1">
      <alignment vertical="center" wrapText="1"/>
    </xf>
    <xf numFmtId="3" fontId="37" fillId="4" borderId="29" xfId="3" applyNumberFormat="1" applyFont="1" applyFill="1" applyBorder="1" applyAlignment="1">
      <alignment vertical="center" wrapText="1"/>
    </xf>
    <xf numFmtId="3" fontId="37" fillId="4" borderId="55" xfId="3" applyNumberFormat="1" applyFont="1" applyFill="1" applyBorder="1" applyAlignment="1">
      <alignment vertical="center" wrapText="1"/>
    </xf>
    <xf numFmtId="3" fontId="37" fillId="4" borderId="31" xfId="3" applyNumberFormat="1" applyFont="1" applyFill="1" applyBorder="1" applyAlignment="1">
      <alignment vertical="center" wrapText="1"/>
    </xf>
    <xf numFmtId="3" fontId="40" fillId="4" borderId="74" xfId="1" applyNumberFormat="1" applyFont="1" applyFill="1" applyBorder="1"/>
    <xf numFmtId="3" fontId="40" fillId="4" borderId="73" xfId="1" applyNumberFormat="1" applyFont="1" applyFill="1" applyBorder="1"/>
    <xf numFmtId="3" fontId="40" fillId="4" borderId="31" xfId="1" applyNumberFormat="1" applyFont="1" applyFill="1" applyBorder="1"/>
    <xf numFmtId="3" fontId="40" fillId="4" borderId="30" xfId="1" applyNumberFormat="1" applyFont="1" applyFill="1" applyBorder="1"/>
    <xf numFmtId="0" fontId="38" fillId="4" borderId="26" xfId="1" applyFont="1" applyFill="1" applyBorder="1" applyAlignment="1">
      <alignment horizontal="center" vertical="center" wrapText="1"/>
    </xf>
    <xf numFmtId="0" fontId="38" fillId="4" borderId="20" xfId="1" applyFont="1" applyFill="1" applyBorder="1" applyAlignment="1">
      <alignment horizontal="center" vertical="center" wrapText="1"/>
    </xf>
    <xf numFmtId="0" fontId="38" fillId="4" borderId="46" xfId="1" applyFont="1" applyFill="1" applyBorder="1" applyAlignment="1">
      <alignment horizontal="center" vertical="center" wrapText="1"/>
    </xf>
    <xf numFmtId="0" fontId="38" fillId="4" borderId="48" xfId="1" applyFont="1" applyFill="1" applyBorder="1" applyAlignment="1">
      <alignment horizontal="center" vertical="center" wrapText="1"/>
    </xf>
    <xf numFmtId="0" fontId="38" fillId="4" borderId="5" xfId="1" applyFont="1" applyFill="1" applyBorder="1" applyAlignment="1">
      <alignment horizontal="center" vertical="center" wrapText="1"/>
    </xf>
    <xf numFmtId="49" fontId="36" fillId="4" borderId="13" xfId="1" applyNumberFormat="1" applyFont="1" applyFill="1" applyBorder="1" applyAlignment="1">
      <alignment horizontal="center" vertical="center" wrapText="1"/>
    </xf>
    <xf numFmtId="0" fontId="37" fillId="4" borderId="13" xfId="1" applyFont="1" applyFill="1" applyBorder="1" applyAlignment="1">
      <alignment horizontal="center" vertical="center" wrapText="1"/>
    </xf>
    <xf numFmtId="0" fontId="38" fillId="4" borderId="67" xfId="1" applyFont="1" applyFill="1" applyBorder="1" applyAlignment="1">
      <alignment horizontal="center" vertical="center" wrapText="1"/>
    </xf>
    <xf numFmtId="0" fontId="38" fillId="4" borderId="70" xfId="1" applyFont="1" applyFill="1" applyBorder="1" applyAlignment="1">
      <alignment horizontal="center" vertical="center" wrapText="1"/>
    </xf>
    <xf numFmtId="0" fontId="38" fillId="4" borderId="0" xfId="1" applyFont="1" applyFill="1" applyBorder="1" applyAlignment="1">
      <alignment horizontal="center" vertical="center" wrapText="1"/>
    </xf>
    <xf numFmtId="0" fontId="38" fillId="4" borderId="64" xfId="1" applyFont="1" applyFill="1" applyBorder="1" applyAlignment="1">
      <alignment horizontal="center" vertical="center" wrapText="1"/>
    </xf>
    <xf numFmtId="0" fontId="38" fillId="4" borderId="68" xfId="1" applyFont="1" applyFill="1" applyBorder="1" applyAlignment="1">
      <alignment horizontal="center" vertical="center" wrapText="1"/>
    </xf>
    <xf numFmtId="0" fontId="38" fillId="6" borderId="26" xfId="1" applyFont="1" applyFill="1" applyBorder="1" applyAlignment="1">
      <alignment horizontal="center" vertical="center" wrapText="1"/>
    </xf>
    <xf numFmtId="0" fontId="38" fillId="6" borderId="20" xfId="1" applyFont="1" applyFill="1" applyBorder="1" applyAlignment="1">
      <alignment horizontal="center" vertical="center" wrapText="1"/>
    </xf>
    <xf numFmtId="0" fontId="38" fillId="6" borderId="10" xfId="1" applyFont="1" applyFill="1" applyBorder="1" applyAlignment="1">
      <alignment horizontal="center" vertical="center" wrapText="1"/>
    </xf>
    <xf numFmtId="0" fontId="38" fillId="6" borderId="46" xfId="1" applyFont="1" applyFill="1" applyBorder="1" applyAlignment="1">
      <alignment horizontal="center" vertical="center" wrapText="1"/>
    </xf>
    <xf numFmtId="0" fontId="38" fillId="6" borderId="48" xfId="1" applyFont="1" applyFill="1" applyBorder="1" applyAlignment="1">
      <alignment horizontal="center" vertical="center" wrapText="1"/>
    </xf>
    <xf numFmtId="0" fontId="38" fillId="6" borderId="5" xfId="1" applyFont="1" applyFill="1" applyBorder="1" applyAlignment="1">
      <alignment horizontal="center" vertical="center" wrapText="1"/>
    </xf>
    <xf numFmtId="0" fontId="38" fillId="6" borderId="67" xfId="1" applyFont="1" applyFill="1" applyBorder="1" applyAlignment="1">
      <alignment horizontal="center" vertical="center" wrapText="1"/>
    </xf>
    <xf numFmtId="0" fontId="38" fillId="6" borderId="70" xfId="1" applyFont="1" applyFill="1" applyBorder="1" applyAlignment="1">
      <alignment horizontal="center" vertical="center" wrapText="1"/>
    </xf>
    <xf numFmtId="0" fontId="38" fillId="6" borderId="71" xfId="1" applyFont="1" applyFill="1" applyBorder="1" applyAlignment="1">
      <alignment horizontal="center" vertical="center" wrapText="1"/>
    </xf>
    <xf numFmtId="0" fontId="38" fillId="6" borderId="0" xfId="1" applyFont="1" applyFill="1" applyBorder="1" applyAlignment="1">
      <alignment horizontal="center" vertical="center" wrapText="1"/>
    </xf>
    <xf numFmtId="0" fontId="38" fillId="6" borderId="64" xfId="1" applyFont="1" applyFill="1" applyBorder="1" applyAlignment="1">
      <alignment horizontal="center" vertical="center" wrapText="1"/>
    </xf>
    <xf numFmtId="0" fontId="38" fillId="6" borderId="68" xfId="1" applyFont="1" applyFill="1" applyBorder="1" applyAlignment="1">
      <alignment horizontal="center" vertical="center" wrapText="1"/>
    </xf>
    <xf numFmtId="0" fontId="37" fillId="0" borderId="25" xfId="1" applyFont="1" applyBorder="1" applyAlignment="1">
      <alignment vertical="center" wrapText="1"/>
    </xf>
    <xf numFmtId="49" fontId="39" fillId="0" borderId="16" xfId="1" applyNumberFormat="1" applyFont="1" applyBorder="1" applyAlignment="1">
      <alignment horizontal="center" vertical="center" wrapText="1"/>
    </xf>
    <xf numFmtId="3" fontId="38" fillId="3" borderId="19" xfId="3" applyNumberFormat="1" applyFont="1" applyFill="1" applyBorder="1" applyAlignment="1">
      <alignment vertical="center" wrapText="1"/>
    </xf>
    <xf numFmtId="3" fontId="38" fillId="3" borderId="30" xfId="3" applyNumberFormat="1" applyFont="1" applyFill="1" applyBorder="1" applyAlignment="1">
      <alignment vertical="center" wrapText="1"/>
    </xf>
    <xf numFmtId="49" fontId="39" fillId="0" borderId="13" xfId="1" applyNumberFormat="1" applyFont="1" applyBorder="1" applyAlignment="1">
      <alignment horizontal="center" vertical="center" wrapText="1"/>
    </xf>
    <xf numFmtId="0" fontId="39" fillId="0" borderId="13" xfId="1" applyFont="1" applyBorder="1" applyAlignment="1">
      <alignment horizontal="left" vertical="center" wrapText="1"/>
    </xf>
    <xf numFmtId="3" fontId="38" fillId="3" borderId="67" xfId="3" applyNumberFormat="1" applyFont="1" applyFill="1" applyBorder="1" applyAlignment="1">
      <alignment vertical="center" wrapText="1"/>
    </xf>
    <xf numFmtId="3" fontId="38" fillId="3" borderId="24" xfId="3" applyNumberFormat="1" applyFont="1" applyFill="1" applyBorder="1" applyAlignment="1">
      <alignment vertical="center" wrapText="1"/>
    </xf>
    <xf numFmtId="0" fontId="39" fillId="0" borderId="13" xfId="1" applyFont="1" applyBorder="1" applyAlignment="1">
      <alignment vertical="center" wrapText="1"/>
    </xf>
    <xf numFmtId="49" fontId="39" fillId="0" borderId="32" xfId="1" applyNumberFormat="1" applyFont="1" applyBorder="1" applyAlignment="1">
      <alignment horizontal="center" vertical="center" wrapText="1"/>
    </xf>
    <xf numFmtId="3" fontId="38" fillId="3" borderId="73" xfId="3" applyNumberFormat="1" applyFont="1" applyFill="1" applyBorder="1" applyAlignment="1">
      <alignment vertical="center" wrapText="1"/>
    </xf>
    <xf numFmtId="3" fontId="38" fillId="3" borderId="31" xfId="3" applyNumberFormat="1" applyFont="1" applyFill="1" applyBorder="1" applyAlignment="1">
      <alignment vertical="center" wrapText="1"/>
    </xf>
    <xf numFmtId="3" fontId="38" fillId="3" borderId="74" xfId="3" applyNumberFormat="1" applyFont="1" applyFill="1" applyBorder="1" applyAlignment="1">
      <alignment vertical="center" wrapText="1"/>
    </xf>
    <xf numFmtId="0" fontId="46" fillId="0" borderId="15" xfId="1" applyFont="1" applyBorder="1" applyAlignment="1">
      <alignment horizontal="right" vertical="center" wrapText="1"/>
    </xf>
    <xf numFmtId="0" fontId="46" fillId="0" borderId="16" xfId="1" applyFont="1" applyBorder="1" applyAlignment="1">
      <alignment horizontal="right" vertical="center" wrapText="1"/>
    </xf>
    <xf numFmtId="0" fontId="46" fillId="0" borderId="62" xfId="1" applyFont="1" applyBorder="1" applyAlignment="1">
      <alignment horizontal="right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66" fontId="47" fillId="0" borderId="59" xfId="2" applyNumberFormat="1" applyFont="1" applyBorder="1" applyAlignment="1">
      <alignment vertical="center" wrapText="1"/>
    </xf>
    <xf numFmtId="10" fontId="47" fillId="0" borderId="34" xfId="0" applyNumberFormat="1" applyFont="1" applyBorder="1" applyAlignment="1">
      <alignment vertical="center" wrapText="1"/>
    </xf>
    <xf numFmtId="166" fontId="47" fillId="0" borderId="54" xfId="0" applyNumberFormat="1" applyFont="1" applyFill="1" applyBorder="1" applyAlignment="1">
      <alignment vertical="center"/>
    </xf>
    <xf numFmtId="0" fontId="48" fillId="0" borderId="76" xfId="0" applyFont="1" applyFill="1" applyBorder="1" applyAlignment="1">
      <alignment vertical="center" wrapText="1"/>
    </xf>
    <xf numFmtId="166" fontId="47" fillId="0" borderId="76" xfId="0" applyNumberFormat="1" applyFont="1" applyBorder="1" applyAlignment="1">
      <alignment vertical="center" wrapText="1"/>
    </xf>
    <xf numFmtId="10" fontId="47" fillId="0" borderId="65" xfId="0" applyNumberFormat="1" applyFont="1" applyBorder="1" applyAlignment="1">
      <alignment vertical="center" wrapText="1"/>
    </xf>
    <xf numFmtId="0" fontId="17" fillId="0" borderId="8" xfId="0" applyFont="1" applyFill="1" applyBorder="1" applyAlignment="1">
      <alignment vertical="center" wrapText="1"/>
    </xf>
    <xf numFmtId="166" fontId="47" fillId="0" borderId="11" xfId="0" applyNumberFormat="1" applyFont="1" applyBorder="1" applyAlignment="1">
      <alignment vertical="center" wrapText="1"/>
    </xf>
    <xf numFmtId="0" fontId="6" fillId="0" borderId="60" xfId="1" applyFont="1" applyBorder="1" applyAlignment="1">
      <alignment vertical="center"/>
    </xf>
    <xf numFmtId="0" fontId="49" fillId="0" borderId="0" xfId="0" applyFont="1" applyAlignment="1">
      <alignment horizontal="right" vertical="center"/>
    </xf>
    <xf numFmtId="0" fontId="6" fillId="0" borderId="20" xfId="0" applyFont="1" applyBorder="1" applyAlignment="1">
      <alignment vertical="center"/>
    </xf>
    <xf numFmtId="0" fontId="50" fillId="0" borderId="0" xfId="1" applyFont="1" applyBorder="1" applyAlignment="1"/>
    <xf numFmtId="0" fontId="50" fillId="0" borderId="0" xfId="1" applyFont="1" applyBorder="1" applyAlignment="1">
      <alignment horizontal="center"/>
    </xf>
    <xf numFmtId="0" fontId="51" fillId="0" borderId="0" xfId="1" applyFont="1"/>
    <xf numFmtId="0" fontId="51" fillId="0" borderId="0" xfId="1" applyFont="1" applyAlignment="1">
      <alignment horizontal="center"/>
    </xf>
    <xf numFmtId="0" fontId="4" fillId="0" borderId="19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6" fillId="0" borderId="37" xfId="0" applyFont="1" applyBorder="1" applyAlignment="1">
      <alignment vertical="center" wrapText="1"/>
    </xf>
    <xf numFmtId="0" fontId="6" fillId="0" borderId="39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9" fillId="0" borderId="0" xfId="1" applyFont="1" applyBorder="1" applyAlignment="1"/>
    <xf numFmtId="14" fontId="24" fillId="0" borderId="0" xfId="1" applyNumberFormat="1" applyFont="1" applyBorder="1" applyAlignment="1">
      <alignment horizontal="center"/>
    </xf>
    <xf numFmtId="0" fontId="6" fillId="6" borderId="33" xfId="0" applyFont="1" applyFill="1" applyBorder="1" applyAlignment="1">
      <alignment horizontal="center" vertical="center" wrapText="1"/>
    </xf>
    <xf numFmtId="0" fontId="6" fillId="6" borderId="34" xfId="0" applyFont="1" applyFill="1" applyBorder="1" applyAlignment="1">
      <alignment horizontal="center" vertical="center" wrapText="1"/>
    </xf>
    <xf numFmtId="0" fontId="6" fillId="6" borderId="35" xfId="0" applyFont="1" applyFill="1" applyBorder="1" applyAlignment="1">
      <alignment horizontal="center" vertical="center" wrapText="1"/>
    </xf>
    <xf numFmtId="0" fontId="2" fillId="0" borderId="26" xfId="1" applyFont="1" applyBorder="1" applyAlignment="1">
      <alignment horizontal="left"/>
    </xf>
    <xf numFmtId="0" fontId="2" fillId="0" borderId="6" xfId="1" applyFont="1" applyBorder="1" applyAlignment="1">
      <alignment horizontal="left"/>
    </xf>
    <xf numFmtId="0" fontId="12" fillId="0" borderId="27" xfId="1" applyFont="1" applyBorder="1" applyAlignment="1">
      <alignment horizontal="left"/>
    </xf>
    <xf numFmtId="0" fontId="12" fillId="0" borderId="7" xfId="1" applyFont="1" applyBorder="1" applyAlignment="1">
      <alignment horizontal="left"/>
    </xf>
    <xf numFmtId="0" fontId="2" fillId="0" borderId="27" xfId="1" applyFont="1" applyBorder="1" applyAlignment="1">
      <alignment horizontal="left" wrapText="1"/>
    </xf>
    <xf numFmtId="0" fontId="2" fillId="0" borderId="7" xfId="1" applyFont="1" applyBorder="1" applyAlignment="1">
      <alignment horizontal="left" wrapText="1"/>
    </xf>
    <xf numFmtId="0" fontId="2" fillId="0" borderId="27" xfId="1" applyFont="1" applyBorder="1" applyAlignment="1">
      <alignment horizontal="left"/>
    </xf>
    <xf numFmtId="0" fontId="2" fillId="0" borderId="7" xfId="1" applyFont="1" applyBorder="1" applyAlignment="1">
      <alignment horizontal="left"/>
    </xf>
    <xf numFmtId="0" fontId="2" fillId="0" borderId="28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24" fillId="0" borderId="2" xfId="1" applyFont="1" applyBorder="1" applyAlignment="1">
      <alignment horizontal="left"/>
    </xf>
    <xf numFmtId="0" fontId="24" fillId="0" borderId="1" xfId="1" applyFont="1" applyBorder="1" applyAlignment="1">
      <alignment horizontal="left"/>
    </xf>
    <xf numFmtId="0" fontId="24" fillId="0" borderId="7" xfId="1" applyFont="1" applyBorder="1" applyAlignment="1">
      <alignment horizontal="left"/>
    </xf>
    <xf numFmtId="0" fontId="24" fillId="0" borderId="11" xfId="1" applyFont="1" applyBorder="1" applyAlignment="1">
      <alignment horizontal="left"/>
    </xf>
    <xf numFmtId="0" fontId="24" fillId="0" borderId="8" xfId="1" applyFont="1" applyBorder="1" applyAlignment="1">
      <alignment horizontal="left"/>
    </xf>
    <xf numFmtId="0" fontId="24" fillId="0" borderId="9" xfId="1" applyFont="1" applyBorder="1" applyAlignment="1">
      <alignment horizontal="left"/>
    </xf>
    <xf numFmtId="0" fontId="24" fillId="0" borderId="2" xfId="1" applyFont="1" applyBorder="1" applyAlignment="1">
      <alignment horizontal="left" wrapText="1"/>
    </xf>
    <xf numFmtId="0" fontId="24" fillId="0" borderId="1" xfId="1" applyFont="1" applyBorder="1" applyAlignment="1">
      <alignment horizontal="left" wrapText="1"/>
    </xf>
    <xf numFmtId="0" fontId="24" fillId="0" borderId="7" xfId="1" applyFont="1" applyBorder="1" applyAlignment="1">
      <alignment horizontal="left" wrapText="1"/>
    </xf>
    <xf numFmtId="14" fontId="24" fillId="0" borderId="2" xfId="1" applyNumberFormat="1" applyFont="1" applyBorder="1" applyAlignment="1">
      <alignment horizontal="left"/>
    </xf>
    <xf numFmtId="14" fontId="24" fillId="0" borderId="1" xfId="1" applyNumberFormat="1" applyFont="1" applyBorder="1" applyAlignment="1">
      <alignment horizontal="left"/>
    </xf>
    <xf numFmtId="14" fontId="24" fillId="0" borderId="7" xfId="1" applyNumberFormat="1" applyFont="1" applyBorder="1" applyAlignment="1">
      <alignment horizontal="left"/>
    </xf>
    <xf numFmtId="0" fontId="24" fillId="0" borderId="10" xfId="1" applyFont="1" applyBorder="1" applyAlignment="1">
      <alignment horizontal="left"/>
    </xf>
    <xf numFmtId="0" fontId="24" fillId="0" borderId="5" xfId="1" applyFont="1" applyBorder="1" applyAlignment="1">
      <alignment horizontal="left"/>
    </xf>
    <xf numFmtId="0" fontId="24" fillId="0" borderId="6" xfId="1" applyFont="1" applyBorder="1" applyAlignment="1">
      <alignment horizontal="left"/>
    </xf>
    <xf numFmtId="0" fontId="6" fillId="4" borderId="12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6" fillId="4" borderId="46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7" fillId="4" borderId="25" xfId="0" applyFont="1" applyFill="1" applyBorder="1" applyAlignment="1">
      <alignment horizontal="center" vertical="center" wrapText="1"/>
    </xf>
    <xf numFmtId="0" fontId="17" fillId="4" borderId="32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left" vertical="top" wrapText="1"/>
    </xf>
    <xf numFmtId="0" fontId="6" fillId="4" borderId="32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left" vertical="center" wrapText="1"/>
    </xf>
    <xf numFmtId="0" fontId="5" fillId="0" borderId="0" xfId="1" applyFont="1" applyFill="1" applyAlignment="1">
      <alignment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66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/>
    </xf>
    <xf numFmtId="0" fontId="1" fillId="4" borderId="35" xfId="0" applyFont="1" applyFill="1" applyBorder="1" applyAlignment="1">
      <alignment horizontal="center"/>
    </xf>
    <xf numFmtId="0" fontId="29" fillId="0" borderId="48" xfId="1" applyFont="1" applyBorder="1" applyAlignment="1">
      <alignment horizontal="center"/>
    </xf>
    <xf numFmtId="0" fontId="29" fillId="0" borderId="17" xfId="1" applyFont="1" applyBorder="1" applyAlignment="1">
      <alignment horizontal="center"/>
    </xf>
    <xf numFmtId="0" fontId="29" fillId="0" borderId="20" xfId="1" applyFont="1" applyBorder="1" applyAlignment="1">
      <alignment horizontal="center"/>
    </xf>
    <xf numFmtId="14" fontId="24" fillId="0" borderId="28" xfId="1" applyNumberFormat="1" applyFont="1" applyBorder="1" applyAlignment="1">
      <alignment horizontal="center"/>
    </xf>
    <xf numFmtId="14" fontId="24" fillId="0" borderId="8" xfId="1" applyNumberFormat="1" applyFont="1" applyBorder="1" applyAlignment="1">
      <alignment horizontal="center"/>
    </xf>
    <xf numFmtId="14" fontId="24" fillId="0" borderId="9" xfId="1" applyNumberFormat="1" applyFont="1" applyBorder="1" applyAlignment="1">
      <alignment horizontal="center"/>
    </xf>
    <xf numFmtId="0" fontId="6" fillId="6" borderId="26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/>
    </xf>
    <xf numFmtId="0" fontId="6" fillId="4" borderId="73" xfId="0" applyFont="1" applyFill="1" applyBorder="1" applyAlignment="1">
      <alignment horizontal="center" vertical="center"/>
    </xf>
    <xf numFmtId="0" fontId="6" fillId="4" borderId="51" xfId="0" applyFont="1" applyFill="1" applyBorder="1" applyAlignment="1">
      <alignment horizontal="center" vertical="center" wrapText="1"/>
    </xf>
    <xf numFmtId="0" fontId="6" fillId="4" borderId="75" xfId="0" applyFont="1" applyFill="1" applyBorder="1" applyAlignment="1">
      <alignment horizontal="center" vertical="center" wrapText="1"/>
    </xf>
    <xf numFmtId="0" fontId="6" fillId="4" borderId="43" xfId="0" applyFont="1" applyFill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/>
    </xf>
    <xf numFmtId="0" fontId="6" fillId="4" borderId="31" xfId="0" applyFont="1" applyFill="1" applyBorder="1" applyAlignment="1">
      <alignment horizontal="center"/>
    </xf>
    <xf numFmtId="0" fontId="2" fillId="0" borderId="48" xfId="1" applyFont="1" applyBorder="1" applyAlignment="1">
      <alignment horizontal="left"/>
    </xf>
    <xf numFmtId="0" fontId="2" fillId="0" borderId="17" xfId="1" applyFont="1" applyBorder="1" applyAlignment="1">
      <alignment horizontal="left"/>
    </xf>
    <xf numFmtId="0" fontId="2" fillId="0" borderId="23" xfId="1" applyFont="1" applyBorder="1" applyAlignment="1">
      <alignment horizontal="left"/>
    </xf>
    <xf numFmtId="0" fontId="2" fillId="0" borderId="19" xfId="1" applyFont="1" applyBorder="1" applyAlignment="1">
      <alignment horizontal="left"/>
    </xf>
    <xf numFmtId="0" fontId="6" fillId="6" borderId="27" xfId="0" applyFont="1" applyFill="1" applyBorder="1" applyAlignment="1">
      <alignment horizontal="center" vertical="center" wrapText="1"/>
    </xf>
    <xf numFmtId="0" fontId="6" fillId="6" borderId="43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17" fillId="6" borderId="14" xfId="0" applyFont="1" applyFill="1" applyBorder="1" applyAlignment="1">
      <alignment horizontal="center" vertical="center" wrapText="1"/>
    </xf>
    <xf numFmtId="0" fontId="17" fillId="6" borderId="15" xfId="0" applyFont="1" applyFill="1" applyBorder="1" applyAlignment="1">
      <alignment horizontal="center" vertical="center" wrapText="1"/>
    </xf>
    <xf numFmtId="0" fontId="17" fillId="6" borderId="16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4" borderId="63" xfId="0" applyFont="1" applyFill="1" applyBorder="1" applyAlignment="1">
      <alignment horizontal="center" vertical="center" wrapText="1"/>
    </xf>
    <xf numFmtId="0" fontId="6" fillId="4" borderId="61" xfId="0" applyFont="1" applyFill="1" applyBorder="1" applyAlignment="1">
      <alignment horizontal="center" vertical="center" wrapText="1"/>
    </xf>
    <xf numFmtId="0" fontId="6" fillId="4" borderId="53" xfId="0" applyFont="1" applyFill="1" applyBorder="1" applyAlignment="1">
      <alignment horizontal="center" vertical="center" wrapText="1"/>
    </xf>
    <xf numFmtId="0" fontId="12" fillId="6" borderId="33" xfId="0" applyFont="1" applyFill="1" applyBorder="1" applyAlignment="1">
      <alignment horizontal="center" vertical="center"/>
    </xf>
    <xf numFmtId="0" fontId="12" fillId="6" borderId="34" xfId="0" applyFont="1" applyFill="1" applyBorder="1" applyAlignment="1">
      <alignment horizontal="center" vertical="center"/>
    </xf>
    <xf numFmtId="0" fontId="12" fillId="6" borderId="35" xfId="0" applyFont="1" applyFill="1" applyBorder="1" applyAlignment="1">
      <alignment horizontal="center" vertical="center"/>
    </xf>
    <xf numFmtId="0" fontId="6" fillId="6" borderId="63" xfId="0" applyFont="1" applyFill="1" applyBorder="1" applyAlignment="1">
      <alignment horizontal="center" vertical="center" wrapText="1"/>
    </xf>
    <xf numFmtId="0" fontId="6" fillId="6" borderId="65" xfId="0" applyFont="1" applyFill="1" applyBorder="1" applyAlignment="1">
      <alignment horizontal="center" vertical="center" wrapText="1"/>
    </xf>
    <xf numFmtId="0" fontId="6" fillId="6" borderId="66" xfId="0" applyFont="1" applyFill="1" applyBorder="1" applyAlignment="1">
      <alignment horizontal="center" vertical="center" wrapText="1"/>
    </xf>
    <xf numFmtId="0" fontId="6" fillId="6" borderId="61" xfId="0" applyFont="1" applyFill="1" applyBorder="1" applyAlignment="1">
      <alignment horizontal="center" vertical="center" wrapText="1"/>
    </xf>
    <xf numFmtId="0" fontId="6" fillId="6" borderId="46" xfId="0" applyFont="1" applyFill="1" applyBorder="1" applyAlignment="1">
      <alignment horizontal="center" vertical="center" wrapText="1"/>
    </xf>
    <xf numFmtId="0" fontId="6" fillId="6" borderId="53" xfId="0" applyFont="1" applyFill="1" applyBorder="1" applyAlignment="1">
      <alignment horizontal="center" vertical="center" wrapText="1"/>
    </xf>
    <xf numFmtId="0" fontId="6" fillId="6" borderId="52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48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12" fillId="4" borderId="52" xfId="0" applyFont="1" applyFill="1" applyBorder="1" applyAlignment="1">
      <alignment horizontal="center" vertical="center" wrapText="1"/>
    </xf>
    <xf numFmtId="0" fontId="12" fillId="4" borderId="46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7" fillId="4" borderId="62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4" borderId="35" xfId="0" applyFont="1" applyFill="1" applyBorder="1" applyAlignment="1">
      <alignment horizontal="center" vertical="center"/>
    </xf>
    <xf numFmtId="0" fontId="24" fillId="0" borderId="26" xfId="1" applyFont="1" applyBorder="1" applyAlignment="1">
      <alignment horizontal="center"/>
    </xf>
    <xf numFmtId="0" fontId="24" fillId="0" borderId="5" xfId="1" applyFont="1" applyBorder="1" applyAlignment="1">
      <alignment horizontal="center"/>
    </xf>
    <xf numFmtId="0" fontId="24" fillId="0" borderId="6" xfId="1" applyFont="1" applyBorder="1" applyAlignment="1">
      <alignment horizontal="center"/>
    </xf>
    <xf numFmtId="14" fontId="24" fillId="0" borderId="2" xfId="1" applyNumberFormat="1" applyFont="1" applyBorder="1" applyAlignment="1">
      <alignment horizontal="center"/>
    </xf>
    <xf numFmtId="14" fontId="24" fillId="0" borderId="1" xfId="1" applyNumberFormat="1" applyFont="1" applyBorder="1" applyAlignment="1">
      <alignment horizontal="center"/>
    </xf>
    <xf numFmtId="14" fontId="24" fillId="0" borderId="7" xfId="1" applyNumberFormat="1" applyFont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3" fillId="6" borderId="72" xfId="0" applyFont="1" applyFill="1" applyBorder="1" applyAlignment="1">
      <alignment horizontal="center" vertical="center" wrapText="1"/>
    </xf>
    <xf numFmtId="0" fontId="3" fillId="6" borderId="69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0" fillId="0" borderId="43" xfId="1" applyFont="1" applyBorder="1" applyAlignment="1">
      <alignment horizontal="center"/>
    </xf>
    <xf numFmtId="0" fontId="30" fillId="0" borderId="17" xfId="1" applyFont="1" applyBorder="1" applyAlignment="1">
      <alignment horizontal="center"/>
    </xf>
    <xf numFmtId="0" fontId="30" fillId="0" borderId="20" xfId="1" applyFont="1" applyBorder="1" applyAlignment="1">
      <alignment horizontal="center"/>
    </xf>
    <xf numFmtId="0" fontId="24" fillId="0" borderId="50" xfId="1" applyFont="1" applyBorder="1" applyAlignment="1">
      <alignment horizontal="center" wrapText="1"/>
    </xf>
    <xf numFmtId="0" fontId="24" fillId="0" borderId="52" xfId="1" applyFont="1" applyBorder="1" applyAlignment="1">
      <alignment horizontal="center"/>
    </xf>
    <xf numFmtId="0" fontId="24" fillId="0" borderId="78" xfId="1" applyFont="1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18" fillId="4" borderId="41" xfId="0" applyFont="1" applyFill="1" applyBorder="1" applyAlignment="1">
      <alignment horizontal="center" vertical="center" wrapText="1"/>
    </xf>
    <xf numFmtId="0" fontId="18" fillId="4" borderId="67" xfId="0" applyFont="1" applyFill="1" applyBorder="1" applyAlignment="1">
      <alignment horizontal="center" vertical="center" wrapText="1"/>
    </xf>
    <xf numFmtId="0" fontId="18" fillId="4" borderId="44" xfId="0" applyFont="1" applyFill="1" applyBorder="1" applyAlignment="1">
      <alignment horizontal="center" vertical="center" wrapText="1"/>
    </xf>
    <xf numFmtId="0" fontId="3" fillId="4" borderId="42" xfId="0" applyFont="1" applyFill="1" applyBorder="1" applyAlignment="1">
      <alignment horizontal="center" vertical="center" wrapText="1"/>
    </xf>
    <xf numFmtId="0" fontId="3" fillId="4" borderId="6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4" fillId="4" borderId="5" xfId="1" applyFont="1" applyFill="1" applyBorder="1" applyAlignment="1">
      <alignment horizontal="center" vertical="center" wrapText="1"/>
    </xf>
    <xf numFmtId="0" fontId="14" fillId="4" borderId="6" xfId="1" applyFont="1" applyFill="1" applyBorder="1" applyAlignment="1">
      <alignment horizontal="center" vertical="center" wrapText="1"/>
    </xf>
    <xf numFmtId="0" fontId="2" fillId="0" borderId="57" xfId="1" applyFont="1" applyBorder="1" applyAlignment="1">
      <alignment horizontal="left"/>
    </xf>
    <xf numFmtId="0" fontId="2" fillId="0" borderId="21" xfId="1" applyFont="1" applyBorder="1" applyAlignment="1">
      <alignment horizontal="left"/>
    </xf>
    <xf numFmtId="0" fontId="12" fillId="0" borderId="19" xfId="1" applyFont="1" applyBorder="1" applyAlignment="1">
      <alignment horizontal="center"/>
    </xf>
    <xf numFmtId="0" fontId="12" fillId="0" borderId="22" xfId="1" applyFont="1" applyBorder="1" applyAlignment="1">
      <alignment horizontal="center"/>
    </xf>
    <xf numFmtId="0" fontId="45" fillId="4" borderId="33" xfId="1" applyFont="1" applyFill="1" applyBorder="1" applyAlignment="1">
      <alignment horizontal="left" vertical="justify"/>
    </xf>
    <xf numFmtId="0" fontId="45" fillId="4" borderId="35" xfId="1" applyFont="1" applyFill="1" applyBorder="1" applyAlignment="1">
      <alignment horizontal="left" vertical="justify"/>
    </xf>
    <xf numFmtId="0" fontId="14" fillId="4" borderId="26" xfId="1" applyFont="1" applyFill="1" applyBorder="1" applyAlignment="1">
      <alignment horizontal="center" vertical="center" wrapText="1"/>
    </xf>
    <xf numFmtId="0" fontId="14" fillId="4" borderId="27" xfId="1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1" fillId="4" borderId="63" xfId="0" applyFont="1" applyFill="1" applyBorder="1" applyAlignment="1">
      <alignment horizontal="center" vertical="center"/>
    </xf>
    <xf numFmtId="0" fontId="1" fillId="4" borderId="64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2" fillId="0" borderId="23" xfId="1" applyFont="1" applyBorder="1" applyAlignment="1">
      <alignment horizontal="center"/>
    </xf>
    <xf numFmtId="0" fontId="37" fillId="6" borderId="33" xfId="1" applyFont="1" applyFill="1" applyBorder="1" applyAlignment="1">
      <alignment horizontal="center" vertical="center" wrapText="1"/>
    </xf>
    <xf numFmtId="0" fontId="37" fillId="6" borderId="34" xfId="1" applyFont="1" applyFill="1" applyBorder="1" applyAlignment="1">
      <alignment horizontal="center" vertical="center" wrapText="1"/>
    </xf>
    <xf numFmtId="0" fontId="37" fillId="6" borderId="35" xfId="1" applyFont="1" applyFill="1" applyBorder="1" applyAlignment="1">
      <alignment horizontal="center" vertical="center" wrapText="1"/>
    </xf>
    <xf numFmtId="0" fontId="2" fillId="0" borderId="22" xfId="1" applyFont="1" applyBorder="1" applyAlignment="1">
      <alignment horizontal="left"/>
    </xf>
    <xf numFmtId="49" fontId="37" fillId="4" borderId="14" xfId="1" applyNumberFormat="1" applyFont="1" applyFill="1" applyBorder="1" applyAlignment="1">
      <alignment horizontal="center" vertical="center" wrapText="1"/>
    </xf>
    <xf numFmtId="49" fontId="37" fillId="4" borderId="15" xfId="1" applyNumberFormat="1" applyFont="1" applyFill="1" applyBorder="1" applyAlignment="1">
      <alignment horizontal="center" vertical="center" wrapText="1"/>
    </xf>
    <xf numFmtId="0" fontId="37" fillId="4" borderId="14" xfId="1" applyFont="1" applyFill="1" applyBorder="1" applyAlignment="1">
      <alignment horizontal="center" vertical="center" wrapText="1"/>
    </xf>
    <xf numFmtId="0" fontId="37" fillId="4" borderId="15" xfId="1" applyFont="1" applyFill="1" applyBorder="1" applyAlignment="1">
      <alignment horizontal="center" vertical="center" wrapText="1"/>
    </xf>
    <xf numFmtId="0" fontId="37" fillId="4" borderId="33" xfId="1" applyFont="1" applyFill="1" applyBorder="1" applyAlignment="1">
      <alignment horizontal="center" vertical="center" wrapText="1"/>
    </xf>
    <xf numFmtId="0" fontId="37" fillId="4" borderId="34" xfId="1" applyFont="1" applyFill="1" applyBorder="1" applyAlignment="1">
      <alignment horizontal="center" vertical="center" wrapText="1"/>
    </xf>
    <xf numFmtId="0" fontId="37" fillId="4" borderId="35" xfId="1" applyFont="1" applyFill="1" applyBorder="1" applyAlignment="1">
      <alignment horizontal="center" vertical="center" wrapText="1"/>
    </xf>
    <xf numFmtId="14" fontId="24" fillId="0" borderId="57" xfId="1" applyNumberFormat="1" applyFont="1" applyBorder="1" applyAlignment="1">
      <alignment horizontal="center"/>
    </xf>
    <xf numFmtId="14" fontId="24" fillId="0" borderId="18" xfId="1" applyNumberFormat="1" applyFont="1" applyBorder="1" applyAlignment="1">
      <alignment horizontal="center"/>
    </xf>
    <xf numFmtId="14" fontId="24" fillId="0" borderId="21" xfId="1" applyNumberFormat="1" applyFont="1" applyBorder="1" applyAlignment="1">
      <alignment horizontal="center"/>
    </xf>
    <xf numFmtId="0" fontId="30" fillId="0" borderId="48" xfId="1" applyFont="1" applyBorder="1" applyAlignment="1">
      <alignment horizontal="center"/>
    </xf>
    <xf numFmtId="3" fontId="52" fillId="6" borderId="15" xfId="1" applyNumberFormat="1" applyFont="1" applyFill="1" applyBorder="1"/>
    <xf numFmtId="3" fontId="52" fillId="0" borderId="62" xfId="3" applyNumberFormat="1" applyFont="1" applyBorder="1" applyAlignment="1">
      <alignment vertical="center" wrapText="1"/>
    </xf>
    <xf numFmtId="3" fontId="52" fillId="6" borderId="16" xfId="1" applyNumberFormat="1" applyFont="1" applyFill="1" applyBorder="1"/>
    <xf numFmtId="3" fontId="52" fillId="6" borderId="14" xfId="1" applyNumberFormat="1" applyFont="1" applyFill="1" applyBorder="1"/>
    <xf numFmtId="3" fontId="52" fillId="0" borderId="21" xfId="3" applyNumberFormat="1" applyFont="1" applyBorder="1" applyAlignment="1">
      <alignment vertical="center" wrapText="1"/>
    </xf>
    <xf numFmtId="3" fontId="52" fillId="0" borderId="22" xfId="3" applyNumberFormat="1" applyFont="1" applyBorder="1" applyAlignment="1">
      <alignment vertical="center" wrapText="1"/>
    </xf>
    <xf numFmtId="3" fontId="52" fillId="0" borderId="21" xfId="1" applyNumberFormat="1" applyFont="1" applyBorder="1"/>
    <xf numFmtId="3" fontId="52" fillId="0" borderId="14" xfId="1" applyNumberFormat="1" applyFont="1" applyFill="1" applyBorder="1"/>
    <xf numFmtId="3" fontId="52" fillId="7" borderId="20" xfId="3" applyNumberFormat="1" applyFont="1" applyFill="1" applyBorder="1" applyAlignment="1">
      <alignment vertical="center" wrapText="1"/>
    </xf>
    <xf numFmtId="164" fontId="52" fillId="3" borderId="22" xfId="3" applyNumberFormat="1" applyFont="1" applyFill="1" applyBorder="1" applyAlignment="1">
      <alignment vertical="center" wrapText="1"/>
    </xf>
    <xf numFmtId="165" fontId="52" fillId="3" borderId="66" xfId="3" applyNumberFormat="1" applyFont="1" applyFill="1" applyBorder="1" applyAlignment="1">
      <alignment vertical="center" wrapText="1"/>
    </xf>
    <xf numFmtId="3" fontId="52" fillId="0" borderId="35" xfId="1" applyNumberFormat="1" applyFont="1" applyBorder="1"/>
    <xf numFmtId="3" fontId="52" fillId="9" borderId="20" xfId="3" applyNumberFormat="1" applyFont="1" applyFill="1" applyBorder="1" applyAlignment="1">
      <alignment vertical="center" wrapText="1"/>
    </xf>
  </cellXfs>
  <cellStyles count="4">
    <cellStyle name="Comma 2" xfId="3"/>
    <cellStyle name="Normal" xfId="0" builtinId="0"/>
    <cellStyle name="Normal 2" xfId="1"/>
    <cellStyle name="Percent" xfId="2" builtinId="5"/>
  </cellStyles>
  <dxfs count="0"/>
  <tableStyles count="0" defaultTableStyle="TableStyleMedium2" defaultPivotStyle="PivotStyleLight16"/>
  <colors>
    <mruColors>
      <color rgb="FF0000CC"/>
      <color rgb="FFFFFFCC"/>
      <color rgb="FF00FFFF"/>
      <color rgb="FF99FF6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U55"/>
  <sheetViews>
    <sheetView view="pageBreakPreview" zoomScaleNormal="85" zoomScaleSheetLayoutView="100" workbookViewId="0">
      <pane xSplit="3" ySplit="11" topLeftCell="K12" activePane="bottomRight" state="frozen"/>
      <selection pane="topRight" activeCell="D1" sqref="D1"/>
      <selection pane="bottomLeft" activeCell="A14" sqref="A14"/>
      <selection pane="bottomRight" activeCell="R6" sqref="R6"/>
    </sheetView>
  </sheetViews>
  <sheetFormatPr defaultColWidth="8.88671875" defaultRowHeight="13.2" x14ac:dyDescent="0.25"/>
  <cols>
    <col min="1" max="1" width="5.33203125" style="5" customWidth="1"/>
    <col min="2" max="2" width="39.6640625" style="3" customWidth="1"/>
    <col min="3" max="3" width="7" style="35" customWidth="1"/>
    <col min="4" max="4" width="11.44140625" style="3" customWidth="1"/>
    <col min="5" max="5" width="10.33203125" style="3" customWidth="1"/>
    <col min="6" max="7" width="10.6640625" style="3" customWidth="1"/>
    <col min="8" max="9" width="11.33203125" style="3" customWidth="1"/>
    <col min="10" max="11" width="11.6640625" style="3" customWidth="1"/>
    <col min="12" max="12" width="13.33203125" style="3" customWidth="1"/>
    <col min="13" max="13" width="10.44140625" style="3" customWidth="1"/>
    <col min="14" max="14" width="12.33203125" style="3" customWidth="1"/>
    <col min="15" max="15" width="12.88671875" style="3" customWidth="1"/>
    <col min="16" max="21" width="9.88671875" style="3" customWidth="1"/>
    <col min="22" max="16384" width="8.88671875" style="3"/>
  </cols>
  <sheetData>
    <row r="1" spans="1:21" ht="15.6" x14ac:dyDescent="0.25">
      <c r="B1" s="736" t="s">
        <v>20</v>
      </c>
      <c r="C1" s="737"/>
      <c r="D1" s="758" t="s">
        <v>68</v>
      </c>
      <c r="E1" s="759"/>
      <c r="F1" s="759"/>
      <c r="G1" s="760"/>
      <c r="H1" s="31"/>
      <c r="I1" s="31"/>
      <c r="J1" s="31"/>
      <c r="K1" s="31"/>
      <c r="O1" s="24" t="s">
        <v>129</v>
      </c>
      <c r="U1" s="24" t="s">
        <v>129</v>
      </c>
    </row>
    <row r="2" spans="1:21" ht="15.6" x14ac:dyDescent="0.3">
      <c r="B2" s="738" t="s">
        <v>91</v>
      </c>
      <c r="C2" s="739"/>
      <c r="D2" s="755">
        <v>44608</v>
      </c>
      <c r="E2" s="756"/>
      <c r="F2" s="756"/>
      <c r="G2" s="757"/>
      <c r="H2" s="25"/>
      <c r="I2" s="25"/>
      <c r="J2" s="25"/>
      <c r="K2" s="25"/>
    </row>
    <row r="3" spans="1:21" ht="28.2" customHeight="1" x14ac:dyDescent="0.25">
      <c r="B3" s="740" t="s">
        <v>80</v>
      </c>
      <c r="C3" s="741"/>
      <c r="D3" s="752" t="s">
        <v>212</v>
      </c>
      <c r="E3" s="753"/>
      <c r="F3" s="753"/>
      <c r="G3" s="754"/>
    </row>
    <row r="4" spans="1:21" ht="13.8" x14ac:dyDescent="0.25">
      <c r="B4" s="742" t="s">
        <v>21</v>
      </c>
      <c r="C4" s="743"/>
      <c r="D4" s="746" t="s">
        <v>21</v>
      </c>
      <c r="E4" s="747"/>
      <c r="F4" s="747"/>
      <c r="G4" s="748"/>
    </row>
    <row r="5" spans="1:21" ht="15.6" customHeight="1" thickBot="1" x14ac:dyDescent="0.3">
      <c r="B5" s="744" t="s">
        <v>52</v>
      </c>
      <c r="C5" s="745"/>
      <c r="D5" s="749" t="s">
        <v>52</v>
      </c>
      <c r="E5" s="750"/>
      <c r="F5" s="750"/>
      <c r="G5" s="751"/>
    </row>
    <row r="6" spans="1:21" ht="13.95" customHeight="1" thickBot="1" x14ac:dyDescent="0.3">
      <c r="B6" s="515"/>
    </row>
    <row r="7" spans="1:21" ht="20.399999999999999" customHeight="1" thickBot="1" x14ac:dyDescent="0.3">
      <c r="B7" s="516" t="s">
        <v>265</v>
      </c>
      <c r="C7" s="401"/>
      <c r="D7" s="402"/>
      <c r="E7" s="402"/>
      <c r="F7" s="402"/>
      <c r="G7" s="402"/>
      <c r="H7" s="403"/>
    </row>
    <row r="8" spans="1:21" ht="13.8" thickBot="1" x14ac:dyDescent="0.3">
      <c r="D8" s="36"/>
      <c r="E8" s="36"/>
      <c r="F8" s="36"/>
      <c r="G8" s="36"/>
      <c r="H8" s="36"/>
      <c r="I8" s="36"/>
      <c r="J8" s="36"/>
    </row>
    <row r="9" spans="1:21" ht="27" customHeight="1" thickBot="1" x14ac:dyDescent="0.3">
      <c r="A9" s="761" t="s">
        <v>0</v>
      </c>
      <c r="B9" s="763" t="s">
        <v>1</v>
      </c>
      <c r="C9" s="768" t="s">
        <v>13</v>
      </c>
      <c r="D9" s="765" t="s">
        <v>397</v>
      </c>
      <c r="E9" s="766"/>
      <c r="F9" s="766"/>
      <c r="G9" s="766"/>
      <c r="H9" s="766"/>
      <c r="I9" s="767"/>
      <c r="J9" s="765" t="s">
        <v>2</v>
      </c>
      <c r="K9" s="766"/>
      <c r="L9" s="766"/>
      <c r="M9" s="766"/>
      <c r="N9" s="766"/>
      <c r="O9" s="767"/>
      <c r="P9" s="733" t="s">
        <v>345</v>
      </c>
      <c r="Q9" s="734"/>
      <c r="R9" s="734"/>
      <c r="S9" s="734"/>
      <c r="T9" s="734"/>
      <c r="U9" s="735"/>
    </row>
    <row r="10" spans="1:21" ht="25.2" customHeight="1" x14ac:dyDescent="0.25">
      <c r="A10" s="762"/>
      <c r="B10" s="764"/>
      <c r="C10" s="769"/>
      <c r="D10" s="705" t="s">
        <v>24</v>
      </c>
      <c r="E10" s="707" t="s">
        <v>81</v>
      </c>
      <c r="F10" s="707" t="s">
        <v>12</v>
      </c>
      <c r="G10" s="706" t="s">
        <v>82</v>
      </c>
      <c r="H10" s="481" t="s">
        <v>327</v>
      </c>
      <c r="I10" s="482" t="s">
        <v>328</v>
      </c>
      <c r="J10" s="478" t="s">
        <v>24</v>
      </c>
      <c r="K10" s="479" t="s">
        <v>81</v>
      </c>
      <c r="L10" s="479" t="s">
        <v>12</v>
      </c>
      <c r="M10" s="480" t="s">
        <v>82</v>
      </c>
      <c r="N10" s="481" t="s">
        <v>327</v>
      </c>
      <c r="O10" s="482" t="s">
        <v>328</v>
      </c>
      <c r="P10" s="216" t="s">
        <v>24</v>
      </c>
      <c r="Q10" s="217" t="s">
        <v>81</v>
      </c>
      <c r="R10" s="217" t="s">
        <v>12</v>
      </c>
      <c r="S10" s="218" t="s">
        <v>84</v>
      </c>
      <c r="T10" s="217" t="s">
        <v>327</v>
      </c>
      <c r="U10" s="218" t="s">
        <v>328</v>
      </c>
    </row>
    <row r="11" spans="1:21" ht="13.8" thickBot="1" x14ac:dyDescent="0.3">
      <c r="A11" s="249">
        <v>0</v>
      </c>
      <c r="B11" s="212">
        <v>1</v>
      </c>
      <c r="C11" s="278">
        <v>2</v>
      </c>
      <c r="D11" s="209">
        <v>3</v>
      </c>
      <c r="E11" s="210">
        <v>4</v>
      </c>
      <c r="F11" s="210">
        <v>5</v>
      </c>
      <c r="G11" s="211">
        <v>6</v>
      </c>
      <c r="H11" s="210">
        <v>7</v>
      </c>
      <c r="I11" s="212">
        <v>8</v>
      </c>
      <c r="J11" s="209">
        <v>9</v>
      </c>
      <c r="K11" s="210">
        <v>10</v>
      </c>
      <c r="L11" s="210">
        <v>11</v>
      </c>
      <c r="M11" s="211">
        <v>12</v>
      </c>
      <c r="N11" s="210">
        <v>13</v>
      </c>
      <c r="O11" s="212">
        <v>14</v>
      </c>
      <c r="P11" s="209">
        <v>15</v>
      </c>
      <c r="Q11" s="210">
        <v>16</v>
      </c>
      <c r="R11" s="729">
        <v>17</v>
      </c>
      <c r="S11" s="730">
        <v>18</v>
      </c>
      <c r="T11" s="729">
        <v>19</v>
      </c>
      <c r="U11" s="730">
        <v>20</v>
      </c>
    </row>
    <row r="12" spans="1:21" x14ac:dyDescent="0.25">
      <c r="A12" s="282"/>
      <c r="B12" s="163"/>
      <c r="C12" s="165"/>
      <c r="D12" s="204"/>
      <c r="E12" s="205"/>
      <c r="F12" s="205"/>
      <c r="G12" s="206"/>
      <c r="H12" s="205"/>
      <c r="I12" s="163"/>
      <c r="J12" s="204"/>
      <c r="K12" s="205"/>
      <c r="L12" s="205"/>
      <c r="M12" s="206"/>
      <c r="N12" s="205"/>
      <c r="O12" s="163"/>
      <c r="P12" s="204"/>
      <c r="Q12" s="205"/>
      <c r="R12" s="207"/>
      <c r="S12" s="208"/>
      <c r="T12" s="207"/>
      <c r="U12" s="208"/>
    </row>
    <row r="13" spans="1:21" x14ac:dyDescent="0.25">
      <c r="A13" s="283" t="s">
        <v>25</v>
      </c>
      <c r="B13" s="156" t="s">
        <v>39</v>
      </c>
      <c r="C13" s="320" t="s">
        <v>83</v>
      </c>
      <c r="D13" s="67"/>
      <c r="E13" s="16"/>
      <c r="F13" s="16"/>
      <c r="G13" s="62"/>
      <c r="H13" s="62"/>
      <c r="I13" s="62"/>
      <c r="J13" s="67"/>
      <c r="K13" s="16"/>
      <c r="L13" s="16"/>
      <c r="M13" s="62"/>
      <c r="N13" s="62"/>
      <c r="O13" s="62"/>
      <c r="P13" s="67"/>
      <c r="Q13" s="16"/>
      <c r="R13" s="16"/>
      <c r="S13" s="49"/>
      <c r="T13" s="16"/>
      <c r="U13" s="49"/>
    </row>
    <row r="14" spans="1:21" x14ac:dyDescent="0.25">
      <c r="A14" s="284"/>
      <c r="B14" s="157" t="s">
        <v>329</v>
      </c>
      <c r="C14" s="320" t="s">
        <v>83</v>
      </c>
      <c r="D14" s="67"/>
      <c r="E14" s="32"/>
      <c r="F14" s="17"/>
      <c r="G14" s="63"/>
      <c r="H14" s="32"/>
      <c r="I14" s="213"/>
      <c r="J14" s="67"/>
      <c r="K14" s="32"/>
      <c r="L14" s="17"/>
      <c r="M14" s="63"/>
      <c r="N14" s="32"/>
      <c r="O14" s="213"/>
      <c r="P14" s="67"/>
      <c r="Q14" s="32"/>
      <c r="R14" s="41"/>
      <c r="S14" s="50"/>
      <c r="T14" s="41"/>
      <c r="U14" s="50"/>
    </row>
    <row r="15" spans="1:21" x14ac:dyDescent="0.25">
      <c r="A15" s="284"/>
      <c r="B15" s="157" t="s">
        <v>337</v>
      </c>
      <c r="C15" s="320" t="s">
        <v>83</v>
      </c>
      <c r="D15" s="67"/>
      <c r="E15" s="32"/>
      <c r="F15" s="17"/>
      <c r="G15" s="63"/>
      <c r="H15" s="32"/>
      <c r="I15" s="213"/>
      <c r="J15" s="67"/>
      <c r="K15" s="32"/>
      <c r="L15" s="17"/>
      <c r="M15" s="63"/>
      <c r="N15" s="32"/>
      <c r="O15" s="213"/>
      <c r="P15" s="67"/>
      <c r="Q15" s="32"/>
      <c r="R15" s="41"/>
      <c r="S15" s="50"/>
      <c r="T15" s="41"/>
      <c r="U15" s="50"/>
    </row>
    <row r="16" spans="1:21" ht="26.4" x14ac:dyDescent="0.25">
      <c r="A16" s="284"/>
      <c r="B16" s="157" t="s">
        <v>47</v>
      </c>
      <c r="C16" s="320" t="s">
        <v>83</v>
      </c>
      <c r="D16" s="67"/>
      <c r="E16" s="32"/>
      <c r="F16" s="17"/>
      <c r="G16" s="63"/>
      <c r="H16" s="32"/>
      <c r="I16" s="213"/>
      <c r="J16" s="67"/>
      <c r="K16" s="32"/>
      <c r="L16" s="17"/>
      <c r="M16" s="63"/>
      <c r="N16" s="32"/>
      <c r="O16" s="213"/>
      <c r="P16" s="67"/>
      <c r="Q16" s="32"/>
      <c r="R16" s="41"/>
      <c r="S16" s="50"/>
      <c r="T16" s="41"/>
      <c r="U16" s="50"/>
    </row>
    <row r="17" spans="1:21" x14ac:dyDescent="0.25">
      <c r="A17" s="284"/>
      <c r="B17" s="157" t="s">
        <v>330</v>
      </c>
      <c r="C17" s="320" t="s">
        <v>83</v>
      </c>
      <c r="D17" s="67"/>
      <c r="E17" s="32"/>
      <c r="F17" s="17"/>
      <c r="G17" s="63"/>
      <c r="H17" s="32"/>
      <c r="I17" s="213"/>
      <c r="J17" s="67"/>
      <c r="K17" s="32"/>
      <c r="L17" s="17"/>
      <c r="M17" s="63"/>
      <c r="N17" s="32"/>
      <c r="O17" s="213"/>
      <c r="P17" s="67"/>
      <c r="Q17" s="32"/>
      <c r="R17" s="41"/>
      <c r="S17" s="50"/>
      <c r="T17" s="41"/>
      <c r="U17" s="50"/>
    </row>
    <row r="18" spans="1:21" ht="26.4" x14ac:dyDescent="0.25">
      <c r="A18" s="284"/>
      <c r="B18" s="157" t="s">
        <v>333</v>
      </c>
      <c r="C18" s="320" t="s">
        <v>83</v>
      </c>
      <c r="D18" s="67"/>
      <c r="E18" s="32"/>
      <c r="F18" s="17"/>
      <c r="G18" s="63"/>
      <c r="H18" s="32"/>
      <c r="I18" s="213"/>
      <c r="J18" s="67"/>
      <c r="K18" s="32"/>
      <c r="L18" s="17"/>
      <c r="M18" s="63"/>
      <c r="N18" s="32"/>
      <c r="O18" s="213"/>
      <c r="P18" s="67"/>
      <c r="Q18" s="32"/>
      <c r="R18" s="41"/>
      <c r="S18" s="50"/>
      <c r="T18" s="41"/>
      <c r="U18" s="50"/>
    </row>
    <row r="19" spans="1:21" x14ac:dyDescent="0.25">
      <c r="A19" s="284"/>
      <c r="B19" s="157" t="s">
        <v>271</v>
      </c>
      <c r="C19" s="320" t="s">
        <v>83</v>
      </c>
      <c r="D19" s="67"/>
      <c r="E19" s="32"/>
      <c r="F19" s="17"/>
      <c r="G19" s="63"/>
      <c r="H19" s="32"/>
      <c r="I19" s="213"/>
      <c r="J19" s="67"/>
      <c r="K19" s="32"/>
      <c r="L19" s="17"/>
      <c r="M19" s="63"/>
      <c r="N19" s="32"/>
      <c r="O19" s="213"/>
      <c r="P19" s="67"/>
      <c r="Q19" s="32"/>
      <c r="R19" s="41"/>
      <c r="S19" s="50"/>
      <c r="T19" s="41"/>
      <c r="U19" s="50"/>
    </row>
    <row r="20" spans="1:21" ht="13.8" thickBot="1" x14ac:dyDescent="0.3">
      <c r="A20" s="290"/>
      <c r="B20" s="316" t="s">
        <v>40</v>
      </c>
      <c r="C20" s="321" t="s">
        <v>83</v>
      </c>
      <c r="D20" s="130"/>
      <c r="E20" s="312"/>
      <c r="F20" s="237"/>
      <c r="G20" s="311"/>
      <c r="H20" s="312"/>
      <c r="I20" s="318"/>
      <c r="J20" s="130"/>
      <c r="K20" s="312"/>
      <c r="L20" s="237"/>
      <c r="M20" s="311"/>
      <c r="N20" s="312"/>
      <c r="O20" s="318"/>
      <c r="P20" s="130"/>
      <c r="Q20" s="312"/>
      <c r="R20" s="313"/>
      <c r="S20" s="314"/>
      <c r="T20" s="313"/>
      <c r="U20" s="314"/>
    </row>
    <row r="21" spans="1:21" x14ac:dyDescent="0.25">
      <c r="A21" s="306" t="s">
        <v>28</v>
      </c>
      <c r="B21" s="163" t="s">
        <v>38</v>
      </c>
      <c r="C21" s="322" t="s">
        <v>83</v>
      </c>
      <c r="D21" s="128"/>
      <c r="E21" s="19"/>
      <c r="F21" s="19"/>
      <c r="G21" s="127"/>
      <c r="H21" s="127"/>
      <c r="I21" s="127"/>
      <c r="J21" s="128"/>
      <c r="K21" s="19"/>
      <c r="L21" s="19"/>
      <c r="M21" s="127"/>
      <c r="N21" s="127"/>
      <c r="O21" s="127"/>
      <c r="P21" s="128"/>
      <c r="Q21" s="19"/>
      <c r="R21" s="19"/>
      <c r="S21" s="129"/>
      <c r="T21" s="19"/>
      <c r="U21" s="129"/>
    </row>
    <row r="22" spans="1:21" x14ac:dyDescent="0.25">
      <c r="A22" s="285" t="s">
        <v>69</v>
      </c>
      <c r="B22" s="157" t="s">
        <v>62</v>
      </c>
      <c r="C22" s="320" t="s">
        <v>83</v>
      </c>
      <c r="D22" s="67"/>
      <c r="E22" s="17"/>
      <c r="F22" s="17"/>
      <c r="G22" s="64"/>
      <c r="H22" s="64"/>
      <c r="I22" s="64"/>
      <c r="J22" s="67"/>
      <c r="K22" s="17"/>
      <c r="L22" s="17"/>
      <c r="M22" s="64"/>
      <c r="N22" s="64"/>
      <c r="O22" s="64"/>
      <c r="P22" s="67"/>
      <c r="Q22" s="17"/>
      <c r="R22" s="17"/>
      <c r="S22" s="52"/>
      <c r="T22" s="17"/>
      <c r="U22" s="52"/>
    </row>
    <row r="23" spans="1:21" x14ac:dyDescent="0.25">
      <c r="A23" s="284"/>
      <c r="B23" s="158" t="s">
        <v>4</v>
      </c>
      <c r="C23" s="320" t="s">
        <v>83</v>
      </c>
      <c r="D23" s="67"/>
      <c r="E23" s="17"/>
      <c r="F23" s="17"/>
      <c r="G23" s="64"/>
      <c r="H23" s="64"/>
      <c r="I23" s="64"/>
      <c r="J23" s="67"/>
      <c r="K23" s="17"/>
      <c r="L23" s="17"/>
      <c r="M23" s="64"/>
      <c r="N23" s="64"/>
      <c r="O23" s="64"/>
      <c r="P23" s="67"/>
      <c r="Q23" s="17"/>
      <c r="R23" s="17"/>
      <c r="S23" s="52"/>
      <c r="T23" s="17"/>
      <c r="U23" s="52"/>
    </row>
    <row r="24" spans="1:21" ht="26.4" x14ac:dyDescent="0.25">
      <c r="A24" s="284"/>
      <c r="B24" s="158" t="s">
        <v>63</v>
      </c>
      <c r="C24" s="320" t="s">
        <v>83</v>
      </c>
      <c r="D24" s="67"/>
      <c r="E24" s="17"/>
      <c r="F24" s="17"/>
      <c r="G24" s="64"/>
      <c r="H24" s="64"/>
      <c r="I24" s="64"/>
      <c r="J24" s="67"/>
      <c r="K24" s="17"/>
      <c r="L24" s="17"/>
      <c r="M24" s="64"/>
      <c r="N24" s="64"/>
      <c r="O24" s="64"/>
      <c r="P24" s="67"/>
      <c r="Q24" s="17"/>
      <c r="R24" s="17"/>
      <c r="S24" s="52"/>
      <c r="T24" s="17"/>
      <c r="U24" s="52"/>
    </row>
    <row r="25" spans="1:21" ht="39.6" x14ac:dyDescent="0.25">
      <c r="A25" s="284"/>
      <c r="B25" s="158" t="s">
        <v>42</v>
      </c>
      <c r="C25" s="320" t="s">
        <v>83</v>
      </c>
      <c r="D25" s="67"/>
      <c r="E25" s="17"/>
      <c r="F25" s="17"/>
      <c r="G25" s="64"/>
      <c r="H25" s="64"/>
      <c r="I25" s="64"/>
      <c r="J25" s="67"/>
      <c r="K25" s="17"/>
      <c r="L25" s="17"/>
      <c r="M25" s="64"/>
      <c r="N25" s="64"/>
      <c r="O25" s="64"/>
      <c r="P25" s="67"/>
      <c r="Q25" s="17"/>
      <c r="R25" s="17"/>
      <c r="S25" s="52"/>
      <c r="T25" s="17"/>
      <c r="U25" s="52"/>
    </row>
    <row r="26" spans="1:21" x14ac:dyDescent="0.25">
      <c r="A26" s="284"/>
      <c r="B26" s="158" t="s">
        <v>64</v>
      </c>
      <c r="C26" s="320" t="s">
        <v>83</v>
      </c>
      <c r="D26" s="67"/>
      <c r="E26" s="17"/>
      <c r="F26" s="17"/>
      <c r="G26" s="64"/>
      <c r="H26" s="64"/>
      <c r="I26" s="64"/>
      <c r="J26" s="67"/>
      <c r="K26" s="17"/>
      <c r="L26" s="17"/>
      <c r="M26" s="64"/>
      <c r="N26" s="64"/>
      <c r="O26" s="64"/>
      <c r="P26" s="67"/>
      <c r="Q26" s="17"/>
      <c r="R26" s="17"/>
      <c r="S26" s="52"/>
      <c r="T26" s="17"/>
      <c r="U26" s="52"/>
    </row>
    <row r="27" spans="1:21" x14ac:dyDescent="0.25">
      <c r="A27" s="284"/>
      <c r="B27" s="159" t="s">
        <v>41</v>
      </c>
      <c r="C27" s="320" t="s">
        <v>83</v>
      </c>
      <c r="D27" s="67"/>
      <c r="E27" s="17"/>
      <c r="F27" s="17"/>
      <c r="G27" s="64"/>
      <c r="H27" s="17"/>
      <c r="I27" s="214"/>
      <c r="J27" s="67"/>
      <c r="K27" s="17"/>
      <c r="L27" s="17"/>
      <c r="M27" s="64"/>
      <c r="N27" s="17"/>
      <c r="O27" s="214"/>
      <c r="P27" s="67"/>
      <c r="Q27" s="17"/>
      <c r="R27" s="17"/>
      <c r="S27" s="52"/>
      <c r="T27" s="17"/>
      <c r="U27" s="52"/>
    </row>
    <row r="28" spans="1:21" x14ac:dyDescent="0.25">
      <c r="A28" s="284"/>
      <c r="B28" s="159" t="s">
        <v>43</v>
      </c>
      <c r="C28" s="320" t="s">
        <v>83</v>
      </c>
      <c r="D28" s="67"/>
      <c r="E28" s="17"/>
      <c r="F28" s="17"/>
      <c r="G28" s="64"/>
      <c r="H28" s="17"/>
      <c r="I28" s="214"/>
      <c r="J28" s="67"/>
      <c r="K28" s="17"/>
      <c r="L28" s="17"/>
      <c r="M28" s="64"/>
      <c r="N28" s="17"/>
      <c r="O28" s="214"/>
      <c r="P28" s="67"/>
      <c r="Q28" s="17"/>
      <c r="R28" s="17"/>
      <c r="S28" s="52"/>
      <c r="T28" s="17"/>
      <c r="U28" s="52"/>
    </row>
    <row r="29" spans="1:21" x14ac:dyDescent="0.25">
      <c r="A29" s="284"/>
      <c r="B29" s="159" t="s">
        <v>65</v>
      </c>
      <c r="C29" s="320" t="s">
        <v>83</v>
      </c>
      <c r="D29" s="67"/>
      <c r="E29" s="17"/>
      <c r="F29" s="17"/>
      <c r="G29" s="64"/>
      <c r="H29" s="17"/>
      <c r="I29" s="214"/>
      <c r="J29" s="67"/>
      <c r="K29" s="17"/>
      <c r="L29" s="17"/>
      <c r="M29" s="64"/>
      <c r="N29" s="17"/>
      <c r="O29" s="214"/>
      <c r="P29" s="67"/>
      <c r="Q29" s="17"/>
      <c r="R29" s="17"/>
      <c r="S29" s="52"/>
      <c r="T29" s="17"/>
      <c r="U29" s="52"/>
    </row>
    <row r="30" spans="1:21" x14ac:dyDescent="0.25">
      <c r="A30" s="284"/>
      <c r="B30" s="159" t="s">
        <v>368</v>
      </c>
      <c r="C30" s="320" t="s">
        <v>83</v>
      </c>
      <c r="D30" s="67"/>
      <c r="E30" s="17"/>
      <c r="F30" s="17"/>
      <c r="G30" s="64"/>
      <c r="H30" s="17"/>
      <c r="I30" s="214"/>
      <c r="J30" s="67"/>
      <c r="K30" s="17"/>
      <c r="L30" s="17"/>
      <c r="M30" s="64"/>
      <c r="N30" s="17"/>
      <c r="O30" s="214"/>
      <c r="P30" s="67"/>
      <c r="Q30" s="17"/>
      <c r="R30" s="17"/>
      <c r="S30" s="52"/>
      <c r="T30" s="17"/>
      <c r="U30" s="52"/>
    </row>
    <row r="31" spans="1:21" x14ac:dyDescent="0.25">
      <c r="A31" s="284"/>
      <c r="B31" s="159" t="s">
        <v>5</v>
      </c>
      <c r="C31" s="320" t="s">
        <v>83</v>
      </c>
      <c r="D31" s="67"/>
      <c r="E31" s="17"/>
      <c r="F31" s="17"/>
      <c r="G31" s="64"/>
      <c r="H31" s="17"/>
      <c r="I31" s="214"/>
      <c r="J31" s="67"/>
      <c r="K31" s="17"/>
      <c r="L31" s="17"/>
      <c r="M31" s="64"/>
      <c r="N31" s="17"/>
      <c r="O31" s="214"/>
      <c r="P31" s="67"/>
      <c r="Q31" s="17"/>
      <c r="R31" s="17"/>
      <c r="S31" s="52"/>
      <c r="T31" s="17"/>
      <c r="U31" s="52"/>
    </row>
    <row r="32" spans="1:21" x14ac:dyDescent="0.25">
      <c r="A32" s="284"/>
      <c r="B32" s="159" t="s">
        <v>6</v>
      </c>
      <c r="C32" s="320" t="s">
        <v>83</v>
      </c>
      <c r="D32" s="67"/>
      <c r="E32" s="17"/>
      <c r="F32" s="17"/>
      <c r="G32" s="64"/>
      <c r="H32" s="17"/>
      <c r="I32" s="214"/>
      <c r="J32" s="67"/>
      <c r="K32" s="17"/>
      <c r="L32" s="17"/>
      <c r="M32" s="64"/>
      <c r="N32" s="17"/>
      <c r="O32" s="214"/>
      <c r="P32" s="67"/>
      <c r="Q32" s="17"/>
      <c r="R32" s="17"/>
      <c r="S32" s="52"/>
      <c r="T32" s="17"/>
      <c r="U32" s="52"/>
    </row>
    <row r="33" spans="1:21" x14ac:dyDescent="0.25">
      <c r="A33" s="284"/>
      <c r="B33" s="159" t="s">
        <v>44</v>
      </c>
      <c r="C33" s="320" t="s">
        <v>83</v>
      </c>
      <c r="D33" s="67"/>
      <c r="E33" s="17"/>
      <c r="F33" s="17"/>
      <c r="G33" s="64"/>
      <c r="H33" s="17"/>
      <c r="I33" s="214"/>
      <c r="J33" s="67"/>
      <c r="K33" s="17"/>
      <c r="L33" s="17"/>
      <c r="M33" s="64"/>
      <c r="N33" s="17"/>
      <c r="O33" s="214"/>
      <c r="P33" s="67"/>
      <c r="Q33" s="17"/>
      <c r="R33" s="17"/>
      <c r="S33" s="52"/>
      <c r="T33" s="17"/>
      <c r="U33" s="52"/>
    </row>
    <row r="34" spans="1:21" x14ac:dyDescent="0.25">
      <c r="A34" s="284"/>
      <c r="B34" s="159" t="s">
        <v>45</v>
      </c>
      <c r="C34" s="320" t="s">
        <v>83</v>
      </c>
      <c r="D34" s="67"/>
      <c r="E34" s="17"/>
      <c r="F34" s="17"/>
      <c r="G34" s="64"/>
      <c r="H34" s="17"/>
      <c r="I34" s="214"/>
      <c r="J34" s="67"/>
      <c r="K34" s="17"/>
      <c r="L34" s="17"/>
      <c r="M34" s="64"/>
      <c r="N34" s="17"/>
      <c r="O34" s="214"/>
      <c r="P34" s="67"/>
      <c r="Q34" s="17"/>
      <c r="R34" s="17"/>
      <c r="S34" s="52"/>
      <c r="T34" s="17"/>
      <c r="U34" s="52"/>
    </row>
    <row r="35" spans="1:21" x14ac:dyDescent="0.25">
      <c r="A35" s="284" t="s">
        <v>70</v>
      </c>
      <c r="B35" s="157" t="s">
        <v>50</v>
      </c>
      <c r="C35" s="320" t="s">
        <v>83</v>
      </c>
      <c r="D35" s="67"/>
      <c r="E35" s="17"/>
      <c r="F35" s="17"/>
      <c r="G35" s="64"/>
      <c r="H35" s="64"/>
      <c r="I35" s="64"/>
      <c r="J35" s="67"/>
      <c r="K35" s="17"/>
      <c r="L35" s="17"/>
      <c r="M35" s="64"/>
      <c r="N35" s="64"/>
      <c r="O35" s="64"/>
      <c r="P35" s="67"/>
      <c r="Q35" s="17"/>
      <c r="R35" s="17"/>
      <c r="S35" s="52"/>
      <c r="T35" s="17"/>
      <c r="U35" s="52"/>
    </row>
    <row r="36" spans="1:21" x14ac:dyDescent="0.25">
      <c r="A36" s="284"/>
      <c r="B36" s="158" t="s">
        <v>331</v>
      </c>
      <c r="C36" s="320" t="s">
        <v>83</v>
      </c>
      <c r="D36" s="67"/>
      <c r="E36" s="17"/>
      <c r="F36" s="17"/>
      <c r="G36" s="64"/>
      <c r="H36" s="64"/>
      <c r="I36" s="64"/>
      <c r="J36" s="67"/>
      <c r="K36" s="17"/>
      <c r="L36" s="17"/>
      <c r="M36" s="64"/>
      <c r="N36" s="64"/>
      <c r="O36" s="64"/>
      <c r="P36" s="67"/>
      <c r="Q36" s="17"/>
      <c r="R36" s="17"/>
      <c r="S36" s="52"/>
      <c r="T36" s="17"/>
      <c r="U36" s="52"/>
    </row>
    <row r="37" spans="1:21" ht="26.4" x14ac:dyDescent="0.25">
      <c r="A37" s="284"/>
      <c r="B37" s="158" t="s">
        <v>66</v>
      </c>
      <c r="C37" s="320" t="s">
        <v>83</v>
      </c>
      <c r="D37" s="67"/>
      <c r="E37" s="17"/>
      <c r="F37" s="17"/>
      <c r="G37" s="64"/>
      <c r="H37" s="64"/>
      <c r="I37" s="64"/>
      <c r="J37" s="67"/>
      <c r="K37" s="17"/>
      <c r="L37" s="17"/>
      <c r="M37" s="64"/>
      <c r="N37" s="64"/>
      <c r="O37" s="64"/>
      <c r="P37" s="67"/>
      <c r="Q37" s="17"/>
      <c r="R37" s="17"/>
      <c r="S37" s="52"/>
      <c r="T37" s="17"/>
      <c r="U37" s="52"/>
    </row>
    <row r="38" spans="1:21" ht="26.4" x14ac:dyDescent="0.25">
      <c r="A38" s="284"/>
      <c r="B38" s="158" t="s">
        <v>346</v>
      </c>
      <c r="C38" s="320" t="s">
        <v>83</v>
      </c>
      <c r="D38" s="67"/>
      <c r="E38" s="17"/>
      <c r="F38" s="17"/>
      <c r="G38" s="64"/>
      <c r="H38" s="64"/>
      <c r="I38" s="64"/>
      <c r="J38" s="67"/>
      <c r="K38" s="17"/>
      <c r="L38" s="17"/>
      <c r="M38" s="64"/>
      <c r="N38" s="64"/>
      <c r="O38" s="64"/>
      <c r="P38" s="67"/>
      <c r="Q38" s="17"/>
      <c r="R38" s="17"/>
      <c r="S38" s="52"/>
      <c r="T38" s="17"/>
      <c r="U38" s="52"/>
    </row>
    <row r="39" spans="1:21" ht="26.4" x14ac:dyDescent="0.25">
      <c r="A39" s="284"/>
      <c r="B39" s="158" t="s">
        <v>398</v>
      </c>
      <c r="C39" s="320" t="s">
        <v>83</v>
      </c>
      <c r="D39" s="67"/>
      <c r="E39" s="17"/>
      <c r="F39" s="17"/>
      <c r="G39" s="64"/>
      <c r="H39" s="64"/>
      <c r="I39" s="64"/>
      <c r="J39" s="67"/>
      <c r="K39" s="17"/>
      <c r="L39" s="17"/>
      <c r="M39" s="64"/>
      <c r="N39" s="64"/>
      <c r="O39" s="64"/>
      <c r="P39" s="67"/>
      <c r="Q39" s="17"/>
      <c r="R39" s="17"/>
      <c r="S39" s="52"/>
      <c r="T39" s="17"/>
      <c r="U39" s="52"/>
    </row>
    <row r="40" spans="1:21" x14ac:dyDescent="0.25">
      <c r="A40" s="284" t="s">
        <v>71</v>
      </c>
      <c r="B40" s="157" t="s">
        <v>29</v>
      </c>
      <c r="C40" s="320" t="s">
        <v>83</v>
      </c>
      <c r="D40" s="67"/>
      <c r="E40" s="17"/>
      <c r="F40" s="17"/>
      <c r="G40" s="64"/>
      <c r="H40" s="64"/>
      <c r="I40" s="64"/>
      <c r="J40" s="67"/>
      <c r="K40" s="17"/>
      <c r="L40" s="17"/>
      <c r="M40" s="64"/>
      <c r="N40" s="64"/>
      <c r="O40" s="64"/>
      <c r="P40" s="67"/>
      <c r="Q40" s="17"/>
      <c r="R40" s="17"/>
      <c r="S40" s="52"/>
      <c r="T40" s="17"/>
      <c r="U40" s="52"/>
    </row>
    <row r="41" spans="1:21" x14ac:dyDescent="0.25">
      <c r="A41" s="284" t="s">
        <v>72</v>
      </c>
      <c r="B41" s="53" t="s">
        <v>48</v>
      </c>
      <c r="C41" s="320" t="s">
        <v>83</v>
      </c>
      <c r="D41" s="67"/>
      <c r="E41" s="17"/>
      <c r="F41" s="17"/>
      <c r="G41" s="64"/>
      <c r="H41" s="64"/>
      <c r="I41" s="64"/>
      <c r="J41" s="67"/>
      <c r="K41" s="17"/>
      <c r="L41" s="17"/>
      <c r="M41" s="64"/>
      <c r="N41" s="64"/>
      <c r="O41" s="64"/>
      <c r="P41" s="67"/>
      <c r="Q41" s="17"/>
      <c r="R41" s="17"/>
      <c r="S41" s="52"/>
      <c r="T41" s="17"/>
      <c r="U41" s="52"/>
    </row>
    <row r="42" spans="1:21" x14ac:dyDescent="0.25">
      <c r="A42" s="284" t="s">
        <v>73</v>
      </c>
      <c r="B42" s="157" t="s">
        <v>7</v>
      </c>
      <c r="C42" s="320" t="s">
        <v>83</v>
      </c>
      <c r="D42" s="67"/>
      <c r="E42" s="17"/>
      <c r="F42" s="17"/>
      <c r="G42" s="64"/>
      <c r="H42" s="64"/>
      <c r="I42" s="64"/>
      <c r="J42" s="67"/>
      <c r="K42" s="17"/>
      <c r="L42" s="17"/>
      <c r="M42" s="64"/>
      <c r="N42" s="64"/>
      <c r="O42" s="64"/>
      <c r="P42" s="67"/>
      <c r="Q42" s="17"/>
      <c r="R42" s="17"/>
      <c r="S42" s="52"/>
      <c r="T42" s="17"/>
      <c r="U42" s="52"/>
    </row>
    <row r="43" spans="1:21" x14ac:dyDescent="0.25">
      <c r="A43" s="286" t="s">
        <v>74</v>
      </c>
      <c r="B43" s="157" t="s">
        <v>8</v>
      </c>
      <c r="C43" s="320" t="s">
        <v>83</v>
      </c>
      <c r="D43" s="67"/>
      <c r="E43" s="17"/>
      <c r="F43" s="17"/>
      <c r="G43" s="64"/>
      <c r="H43" s="64"/>
      <c r="I43" s="64"/>
      <c r="J43" s="67"/>
      <c r="K43" s="17"/>
      <c r="L43" s="17"/>
      <c r="M43" s="64"/>
      <c r="N43" s="64"/>
      <c r="O43" s="64"/>
      <c r="P43" s="67"/>
      <c r="Q43" s="17"/>
      <c r="R43" s="17"/>
      <c r="S43" s="52"/>
      <c r="T43" s="17"/>
      <c r="U43" s="52"/>
    </row>
    <row r="44" spans="1:21" x14ac:dyDescent="0.25">
      <c r="A44" s="286" t="s">
        <v>75</v>
      </c>
      <c r="B44" s="157" t="s">
        <v>49</v>
      </c>
      <c r="C44" s="320" t="s">
        <v>83</v>
      </c>
      <c r="D44" s="67"/>
      <c r="E44" s="17"/>
      <c r="F44" s="17"/>
      <c r="G44" s="64"/>
      <c r="H44" s="64"/>
      <c r="I44" s="64"/>
      <c r="J44" s="67"/>
      <c r="K44" s="17"/>
      <c r="L44" s="17"/>
      <c r="M44" s="64"/>
      <c r="N44" s="64"/>
      <c r="O44" s="64"/>
      <c r="P44" s="67"/>
      <c r="Q44" s="17"/>
      <c r="R44" s="17"/>
      <c r="S44" s="52"/>
      <c r="T44" s="17"/>
      <c r="U44" s="52"/>
    </row>
    <row r="45" spans="1:21" ht="13.8" thickBot="1" x14ac:dyDescent="0.3">
      <c r="A45" s="287" t="s">
        <v>30</v>
      </c>
      <c r="B45" s="156" t="s">
        <v>332</v>
      </c>
      <c r="C45" s="320" t="s">
        <v>83</v>
      </c>
      <c r="D45" s="67"/>
      <c r="E45" s="16"/>
      <c r="F45" s="16"/>
      <c r="G45" s="62"/>
      <c r="H45" s="62"/>
      <c r="I45" s="62"/>
      <c r="J45" s="67"/>
      <c r="K45" s="16"/>
      <c r="L45" s="16"/>
      <c r="M45" s="62"/>
      <c r="N45" s="62"/>
      <c r="O45" s="62"/>
      <c r="P45" s="67"/>
      <c r="Q45" s="16"/>
      <c r="R45" s="16"/>
      <c r="S45" s="49"/>
      <c r="T45" s="16"/>
      <c r="U45" s="49"/>
    </row>
    <row r="46" spans="1:21" ht="19.95" customHeight="1" x14ac:dyDescent="0.25">
      <c r="A46" s="326" t="s">
        <v>31</v>
      </c>
      <c r="B46" s="718" t="s">
        <v>354</v>
      </c>
      <c r="C46" s="475" t="s">
        <v>83</v>
      </c>
      <c r="D46" s="80"/>
      <c r="E46" s="76"/>
      <c r="F46" s="76"/>
      <c r="G46" s="77"/>
      <c r="H46" s="77"/>
      <c r="I46" s="78"/>
      <c r="J46" s="80"/>
      <c r="K46" s="76"/>
      <c r="L46" s="76"/>
      <c r="M46" s="77"/>
      <c r="N46" s="77"/>
      <c r="O46" s="78"/>
      <c r="P46" s="75"/>
      <c r="Q46" s="76"/>
      <c r="R46" s="76"/>
      <c r="S46" s="78"/>
      <c r="T46" s="76"/>
      <c r="U46" s="78"/>
    </row>
    <row r="47" spans="1:21" x14ac:dyDescent="0.25">
      <c r="A47" s="287" t="s">
        <v>33</v>
      </c>
      <c r="B47" s="156" t="s">
        <v>334</v>
      </c>
      <c r="C47" s="474" t="s">
        <v>83</v>
      </c>
      <c r="D47" s="81"/>
      <c r="E47" s="17"/>
      <c r="F47" s="17"/>
      <c r="G47" s="64"/>
      <c r="H47" s="64"/>
      <c r="I47" s="52"/>
      <c r="J47" s="81"/>
      <c r="K47" s="17"/>
      <c r="L47" s="17"/>
      <c r="M47" s="64"/>
      <c r="N47" s="64"/>
      <c r="O47" s="52"/>
      <c r="P47" s="69"/>
      <c r="Q47" s="17"/>
      <c r="R47" s="17"/>
      <c r="S47" s="52"/>
      <c r="T47" s="17"/>
      <c r="U47" s="52"/>
    </row>
    <row r="48" spans="1:21" ht="13.8" thickBot="1" x14ac:dyDescent="0.3">
      <c r="A48" s="325" t="s">
        <v>34</v>
      </c>
      <c r="B48" s="319" t="s">
        <v>335</v>
      </c>
      <c r="C48" s="167" t="s">
        <v>83</v>
      </c>
      <c r="D48" s="483"/>
      <c r="E48" s="73"/>
      <c r="F48" s="73"/>
      <c r="G48" s="74"/>
      <c r="H48" s="74"/>
      <c r="I48" s="79"/>
      <c r="J48" s="483"/>
      <c r="K48" s="73"/>
      <c r="L48" s="73"/>
      <c r="M48" s="74"/>
      <c r="N48" s="74"/>
      <c r="O48" s="79"/>
      <c r="P48" s="72"/>
      <c r="Q48" s="73"/>
      <c r="R48" s="73"/>
      <c r="S48" s="79"/>
      <c r="T48" s="73"/>
      <c r="U48" s="79"/>
    </row>
    <row r="49" spans="1:21" s="38" customFormat="1" ht="27" thickBot="1" x14ac:dyDescent="0.3">
      <c r="A49" s="484" t="s">
        <v>35</v>
      </c>
      <c r="B49" s="485" t="s">
        <v>336</v>
      </c>
      <c r="C49" s="486" t="s">
        <v>227</v>
      </c>
      <c r="D49" s="487"/>
      <c r="E49" s="488"/>
      <c r="F49" s="488"/>
      <c r="G49" s="489"/>
      <c r="H49" s="489"/>
      <c r="I49" s="491"/>
      <c r="J49" s="487"/>
      <c r="K49" s="488"/>
      <c r="L49" s="488"/>
      <c r="M49" s="489"/>
      <c r="N49" s="489"/>
      <c r="O49" s="491"/>
      <c r="P49" s="490"/>
      <c r="Q49" s="488"/>
      <c r="R49" s="488"/>
      <c r="S49" s="491"/>
      <c r="T49" s="488"/>
      <c r="U49" s="491"/>
    </row>
    <row r="50" spans="1:21" ht="13.8" thickBot="1" x14ac:dyDescent="0.3">
      <c r="A50" s="327" t="s">
        <v>36</v>
      </c>
      <c r="B50" s="162" t="s">
        <v>232</v>
      </c>
      <c r="C50" s="323" t="s">
        <v>26</v>
      </c>
      <c r="D50" s="143"/>
      <c r="E50" s="144"/>
      <c r="F50" s="144"/>
      <c r="G50" s="77"/>
      <c r="H50" s="77"/>
      <c r="I50" s="77"/>
      <c r="J50" s="143"/>
      <c r="K50" s="144"/>
      <c r="L50" s="144"/>
      <c r="M50" s="77"/>
      <c r="N50" s="77"/>
      <c r="O50" s="77"/>
      <c r="P50" s="75"/>
      <c r="Q50" s="76"/>
      <c r="R50" s="276"/>
      <c r="S50" s="277"/>
      <c r="T50" s="276"/>
      <c r="U50" s="277"/>
    </row>
    <row r="51" spans="1:21" ht="13.8" thickBot="1" x14ac:dyDescent="0.3">
      <c r="A51" s="324" t="s">
        <v>78</v>
      </c>
      <c r="B51" s="164" t="s">
        <v>231</v>
      </c>
      <c r="C51" s="168" t="s">
        <v>26</v>
      </c>
      <c r="D51" s="85"/>
      <c r="E51" s="58"/>
      <c r="F51" s="58"/>
      <c r="G51" s="66"/>
      <c r="H51" s="66"/>
      <c r="I51" s="66"/>
      <c r="J51" s="85"/>
      <c r="K51" s="58"/>
      <c r="L51" s="58"/>
      <c r="M51" s="66"/>
      <c r="N51" s="66"/>
      <c r="O51" s="66"/>
      <c r="P51" s="71"/>
      <c r="Q51" s="59"/>
      <c r="R51" s="60"/>
      <c r="S51" s="61"/>
      <c r="T51" s="60"/>
      <c r="U51" s="61"/>
    </row>
    <row r="55" spans="1:21" ht="13.8" x14ac:dyDescent="0.25">
      <c r="B55" s="25"/>
      <c r="C55" s="42"/>
    </row>
  </sheetData>
  <mergeCells count="16">
    <mergeCell ref="A9:A10"/>
    <mergeCell ref="B9:B10"/>
    <mergeCell ref="J9:O9"/>
    <mergeCell ref="D9:I9"/>
    <mergeCell ref="C9:C10"/>
    <mergeCell ref="P9:U9"/>
    <mergeCell ref="B1:C1"/>
    <mergeCell ref="B2:C2"/>
    <mergeCell ref="B3:C3"/>
    <mergeCell ref="B4:C4"/>
    <mergeCell ref="B5:C5"/>
    <mergeCell ref="D4:G4"/>
    <mergeCell ref="D5:G5"/>
    <mergeCell ref="D3:G3"/>
    <mergeCell ref="D2:G2"/>
    <mergeCell ref="D1:G1"/>
  </mergeCells>
  <printOptions verticalCentered="1"/>
  <pageMargins left="0.70866141732283472" right="0.31496062992125984" top="0.35433070866141736" bottom="0.15748031496062992" header="0.31496062992125984" footer="0.31496062992125984"/>
  <pageSetup paperSize="9" scale="56" orientation="landscape" r:id="rId1"/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K58"/>
  <sheetViews>
    <sheetView view="pageBreakPreview" zoomScale="115" zoomScaleNormal="100" zoomScaleSheetLayoutView="115" workbookViewId="0">
      <pane xSplit="2" ySplit="9" topLeftCell="C37" activePane="bottomRight" state="frozen"/>
      <selection pane="topRight" activeCell="C1" sqref="C1"/>
      <selection pane="bottomLeft" activeCell="A11" sqref="A11"/>
      <selection pane="bottomRight" activeCell="H2" sqref="H2"/>
    </sheetView>
  </sheetViews>
  <sheetFormatPr defaultColWidth="8.88671875" defaultRowHeight="13.2" x14ac:dyDescent="0.25"/>
  <cols>
    <col min="1" max="1" width="4.6640625" style="5" customWidth="1"/>
    <col min="2" max="2" width="39.6640625" style="3" customWidth="1"/>
    <col min="3" max="3" width="8" style="35" customWidth="1"/>
    <col min="4" max="4" width="14.44140625" style="3" customWidth="1"/>
    <col min="5" max="5" width="10.44140625" style="3" customWidth="1"/>
    <col min="6" max="6" width="14.6640625" style="3" customWidth="1"/>
    <col min="7" max="7" width="8.88671875" style="3" customWidth="1"/>
    <col min="8" max="9" width="11.6640625" style="3" customWidth="1"/>
    <col min="10" max="10" width="13.33203125" style="3" customWidth="1"/>
    <col min="11" max="11" width="13" style="3" customWidth="1"/>
    <col min="12" max="16384" width="8.88671875" style="3"/>
  </cols>
  <sheetData>
    <row r="1" spans="1:11" ht="14.4" thickBot="1" x14ac:dyDescent="0.3">
      <c r="C1" s="40"/>
      <c r="D1" s="25"/>
      <c r="E1" s="25"/>
      <c r="F1" s="25"/>
      <c r="G1" s="25"/>
      <c r="H1" s="25"/>
      <c r="K1" s="24" t="s">
        <v>167</v>
      </c>
    </row>
    <row r="2" spans="1:11" ht="15.6" x14ac:dyDescent="0.25">
      <c r="B2" s="235" t="s">
        <v>20</v>
      </c>
      <c r="C2" s="785" t="str">
        <f>'A3-Operator-total'!D1</f>
        <v>(Nume operator)</v>
      </c>
      <c r="D2" s="786"/>
      <c r="E2" s="786"/>
      <c r="F2" s="787"/>
      <c r="G2" s="731"/>
      <c r="H2" s="31"/>
      <c r="I2" s="31"/>
    </row>
    <row r="3" spans="1:11" ht="15" customHeight="1" thickBot="1" x14ac:dyDescent="0.3">
      <c r="B3" s="236" t="s">
        <v>91</v>
      </c>
      <c r="C3" s="788">
        <f>'A3-Operator-total'!$D$2</f>
        <v>44608</v>
      </c>
      <c r="D3" s="789"/>
      <c r="E3" s="789"/>
      <c r="F3" s="790"/>
      <c r="G3" s="731"/>
      <c r="H3" s="25"/>
      <c r="I3" s="25"/>
    </row>
    <row r="4" spans="1:11" ht="14.4" customHeight="1" thickBot="1" x14ac:dyDescent="0.3"/>
    <row r="5" spans="1:11" ht="13.95" customHeight="1" thickBot="1" x14ac:dyDescent="0.3">
      <c r="B5" s="400" t="s">
        <v>266</v>
      </c>
      <c r="C5" s="401"/>
      <c r="D5" s="402"/>
      <c r="E5" s="402"/>
      <c r="F5" s="783"/>
      <c r="G5" s="784"/>
      <c r="H5" s="409"/>
    </row>
    <row r="6" spans="1:11" ht="13.8" thickBot="1" x14ac:dyDescent="0.3">
      <c r="D6" s="36"/>
      <c r="E6" s="36"/>
      <c r="F6" s="36"/>
      <c r="G6" s="36"/>
      <c r="H6" s="36"/>
    </row>
    <row r="7" spans="1:11" ht="18.600000000000001" customHeight="1" x14ac:dyDescent="0.25">
      <c r="A7" s="761" t="s">
        <v>0</v>
      </c>
      <c r="B7" s="781" t="s">
        <v>1</v>
      </c>
      <c r="C7" s="768" t="s">
        <v>13</v>
      </c>
      <c r="D7" s="778" t="s">
        <v>134</v>
      </c>
      <c r="E7" s="779"/>
      <c r="F7" s="780" t="s">
        <v>208</v>
      </c>
      <c r="G7" s="779"/>
      <c r="H7" s="775" t="s">
        <v>344</v>
      </c>
      <c r="I7" s="776"/>
      <c r="J7" s="776"/>
      <c r="K7" s="777"/>
    </row>
    <row r="8" spans="1:11" ht="33" customHeight="1" thickBot="1" x14ac:dyDescent="0.3">
      <c r="A8" s="772"/>
      <c r="B8" s="782"/>
      <c r="C8" s="770"/>
      <c r="D8" s="405" t="s">
        <v>11</v>
      </c>
      <c r="E8" s="406" t="s">
        <v>51</v>
      </c>
      <c r="F8" s="407" t="s">
        <v>3</v>
      </c>
      <c r="G8" s="408" t="s">
        <v>51</v>
      </c>
      <c r="H8" s="266" t="s">
        <v>3</v>
      </c>
      <c r="I8" s="255" t="s">
        <v>51</v>
      </c>
      <c r="J8" s="256" t="s">
        <v>342</v>
      </c>
      <c r="K8" s="257" t="s">
        <v>343</v>
      </c>
    </row>
    <row r="9" spans="1:11" s="35" customFormat="1" ht="22.8" customHeight="1" thickBot="1" x14ac:dyDescent="0.25">
      <c r="A9" s="281">
        <v>0</v>
      </c>
      <c r="B9" s="270">
        <v>1</v>
      </c>
      <c r="C9" s="169">
        <v>2</v>
      </c>
      <c r="D9" s="271">
        <v>3</v>
      </c>
      <c r="E9" s="272">
        <v>4</v>
      </c>
      <c r="F9" s="273">
        <v>5</v>
      </c>
      <c r="G9" s="274">
        <v>6</v>
      </c>
      <c r="H9" s="328">
        <v>7</v>
      </c>
      <c r="I9" s="513">
        <v>8</v>
      </c>
      <c r="J9" s="514" t="s">
        <v>340</v>
      </c>
      <c r="K9" s="514" t="s">
        <v>341</v>
      </c>
    </row>
    <row r="10" spans="1:11" ht="22.8" customHeight="1" x14ac:dyDescent="0.25">
      <c r="A10" s="282"/>
      <c r="B10" s="263"/>
      <c r="C10" s="165"/>
      <c r="D10" s="15"/>
      <c r="E10" s="206"/>
      <c r="F10" s="204"/>
      <c r="G10" s="268"/>
      <c r="H10" s="15"/>
      <c r="I10" s="205"/>
      <c r="J10" s="207"/>
      <c r="K10" s="208"/>
    </row>
    <row r="11" spans="1:11" x14ac:dyDescent="0.25">
      <c r="A11" s="283" t="s">
        <v>25</v>
      </c>
      <c r="B11" s="258" t="s">
        <v>39</v>
      </c>
      <c r="C11" s="8" t="s">
        <v>83</v>
      </c>
      <c r="D11" s="82"/>
      <c r="E11" s="63"/>
      <c r="F11" s="67"/>
      <c r="G11" s="152"/>
      <c r="H11" s="82"/>
      <c r="I11" s="32"/>
      <c r="J11" s="41"/>
      <c r="K11" s="50"/>
    </row>
    <row r="12" spans="1:11" x14ac:dyDescent="0.25">
      <c r="A12" s="284"/>
      <c r="B12" s="157" t="s">
        <v>329</v>
      </c>
      <c r="C12" s="8" t="s">
        <v>83</v>
      </c>
      <c r="D12" s="81"/>
      <c r="E12" s="63"/>
      <c r="F12" s="69"/>
      <c r="G12" s="152"/>
      <c r="H12" s="81"/>
      <c r="I12" s="32"/>
      <c r="J12" s="41"/>
      <c r="K12" s="50"/>
    </row>
    <row r="13" spans="1:11" x14ac:dyDescent="0.25">
      <c r="A13" s="284"/>
      <c r="B13" s="259" t="s">
        <v>46</v>
      </c>
      <c r="C13" s="8" t="s">
        <v>83</v>
      </c>
      <c r="D13" s="81"/>
      <c r="E13" s="63"/>
      <c r="F13" s="69"/>
      <c r="G13" s="152"/>
      <c r="H13" s="81"/>
      <c r="I13" s="32"/>
      <c r="J13" s="41"/>
      <c r="K13" s="50"/>
    </row>
    <row r="14" spans="1:11" x14ac:dyDescent="0.25">
      <c r="A14" s="284"/>
      <c r="B14" s="157" t="s">
        <v>330</v>
      </c>
      <c r="C14" s="8" t="s">
        <v>83</v>
      </c>
      <c r="D14" s="81"/>
      <c r="E14" s="63"/>
      <c r="F14" s="69"/>
      <c r="G14" s="152"/>
      <c r="H14" s="81"/>
      <c r="I14" s="32"/>
      <c r="J14" s="41"/>
      <c r="K14" s="50"/>
    </row>
    <row r="15" spans="1:11" ht="26.4" x14ac:dyDescent="0.25">
      <c r="A15" s="284"/>
      <c r="B15" s="157" t="s">
        <v>333</v>
      </c>
      <c r="C15" s="8" t="s">
        <v>83</v>
      </c>
      <c r="D15" s="81"/>
      <c r="E15" s="63"/>
      <c r="F15" s="69"/>
      <c r="G15" s="152"/>
      <c r="H15" s="81"/>
      <c r="I15" s="32"/>
      <c r="J15" s="41"/>
      <c r="K15" s="50"/>
    </row>
    <row r="16" spans="1:11" x14ac:dyDescent="0.25">
      <c r="A16" s="284"/>
      <c r="B16" s="157" t="s">
        <v>271</v>
      </c>
      <c r="C16" s="8" t="s">
        <v>83</v>
      </c>
      <c r="D16" s="81"/>
      <c r="E16" s="63"/>
      <c r="F16" s="69"/>
      <c r="G16" s="152"/>
      <c r="H16" s="81"/>
      <c r="I16" s="32"/>
      <c r="J16" s="41"/>
      <c r="K16" s="50"/>
    </row>
    <row r="17" spans="1:11" ht="13.8" thickBot="1" x14ac:dyDescent="0.3">
      <c r="A17" s="290"/>
      <c r="B17" s="316" t="s">
        <v>40</v>
      </c>
      <c r="C17" s="10" t="s">
        <v>83</v>
      </c>
      <c r="D17" s="251"/>
      <c r="E17" s="311"/>
      <c r="F17" s="309"/>
      <c r="G17" s="310"/>
      <c r="H17" s="251"/>
      <c r="I17" s="312"/>
      <c r="J17" s="313"/>
      <c r="K17" s="314"/>
    </row>
    <row r="18" spans="1:11" x14ac:dyDescent="0.25">
      <c r="A18" s="306" t="s">
        <v>28</v>
      </c>
      <c r="B18" s="263" t="s">
        <v>38</v>
      </c>
      <c r="C18" s="295" t="s">
        <v>83</v>
      </c>
      <c r="D18" s="84"/>
      <c r="E18" s="124"/>
      <c r="F18" s="128"/>
      <c r="G18" s="151"/>
      <c r="H18" s="84"/>
      <c r="I18" s="103"/>
      <c r="J18" s="307"/>
      <c r="K18" s="308"/>
    </row>
    <row r="19" spans="1:11" x14ac:dyDescent="0.25">
      <c r="A19" s="285" t="s">
        <v>69</v>
      </c>
      <c r="B19" s="258" t="s">
        <v>62</v>
      </c>
      <c r="C19" s="8" t="s">
        <v>83</v>
      </c>
      <c r="D19" s="81"/>
      <c r="E19" s="63"/>
      <c r="F19" s="69"/>
      <c r="G19" s="152"/>
      <c r="H19" s="81"/>
      <c r="I19" s="32"/>
      <c r="J19" s="41"/>
      <c r="K19" s="50"/>
    </row>
    <row r="20" spans="1:11" x14ac:dyDescent="0.25">
      <c r="A20" s="284"/>
      <c r="B20" s="260" t="s">
        <v>4</v>
      </c>
      <c r="C20" s="8" t="s">
        <v>83</v>
      </c>
      <c r="D20" s="81"/>
      <c r="E20" s="63"/>
      <c r="F20" s="69"/>
      <c r="G20" s="152"/>
      <c r="H20" s="81"/>
      <c r="I20" s="32"/>
      <c r="J20" s="41"/>
      <c r="K20" s="50"/>
    </row>
    <row r="21" spans="1:11" ht="26.4" x14ac:dyDescent="0.25">
      <c r="A21" s="284"/>
      <c r="B21" s="260" t="s">
        <v>63</v>
      </c>
      <c r="C21" s="8" t="s">
        <v>83</v>
      </c>
      <c r="D21" s="81"/>
      <c r="E21" s="63"/>
      <c r="F21" s="69"/>
      <c r="G21" s="152"/>
      <c r="H21" s="81"/>
      <c r="I21" s="32"/>
      <c r="J21" s="41"/>
      <c r="K21" s="50"/>
    </row>
    <row r="22" spans="1:11" ht="39.6" x14ac:dyDescent="0.25">
      <c r="A22" s="284"/>
      <c r="B22" s="260" t="s">
        <v>42</v>
      </c>
      <c r="C22" s="8" t="s">
        <v>83</v>
      </c>
      <c r="D22" s="81"/>
      <c r="E22" s="63"/>
      <c r="F22" s="69"/>
      <c r="G22" s="152"/>
      <c r="H22" s="81"/>
      <c r="I22" s="32"/>
      <c r="J22" s="41"/>
      <c r="K22" s="50"/>
    </row>
    <row r="23" spans="1:11" x14ac:dyDescent="0.25">
      <c r="A23" s="284"/>
      <c r="B23" s="260" t="s">
        <v>64</v>
      </c>
      <c r="C23" s="8" t="s">
        <v>83</v>
      </c>
      <c r="D23" s="81"/>
      <c r="E23" s="63"/>
      <c r="F23" s="69"/>
      <c r="G23" s="152"/>
      <c r="H23" s="81"/>
      <c r="I23" s="32"/>
      <c r="J23" s="41"/>
      <c r="K23" s="50"/>
    </row>
    <row r="24" spans="1:11" x14ac:dyDescent="0.25">
      <c r="A24" s="284"/>
      <c r="B24" s="261" t="s">
        <v>41</v>
      </c>
      <c r="C24" s="8" t="s">
        <v>83</v>
      </c>
      <c r="D24" s="81"/>
      <c r="E24" s="63"/>
      <c r="F24" s="69"/>
      <c r="G24" s="152"/>
      <c r="H24" s="81"/>
      <c r="I24" s="32"/>
      <c r="J24" s="41"/>
      <c r="K24" s="50"/>
    </row>
    <row r="25" spans="1:11" x14ac:dyDescent="0.25">
      <c r="A25" s="284"/>
      <c r="B25" s="261" t="s">
        <v>43</v>
      </c>
      <c r="C25" s="8" t="s">
        <v>83</v>
      </c>
      <c r="D25" s="81"/>
      <c r="E25" s="63"/>
      <c r="F25" s="69"/>
      <c r="G25" s="152"/>
      <c r="H25" s="81"/>
      <c r="I25" s="32"/>
      <c r="J25" s="41"/>
      <c r="K25" s="50"/>
    </row>
    <row r="26" spans="1:11" x14ac:dyDescent="0.25">
      <c r="A26" s="284"/>
      <c r="B26" s="261" t="s">
        <v>65</v>
      </c>
      <c r="C26" s="8" t="s">
        <v>83</v>
      </c>
      <c r="D26" s="81"/>
      <c r="E26" s="63"/>
      <c r="F26" s="69"/>
      <c r="G26" s="152"/>
      <c r="H26" s="81"/>
      <c r="I26" s="32"/>
      <c r="J26" s="41"/>
      <c r="K26" s="50"/>
    </row>
    <row r="27" spans="1:11" x14ac:dyDescent="0.25">
      <c r="A27" s="284"/>
      <c r="B27" s="261" t="s">
        <v>368</v>
      </c>
      <c r="C27" s="8" t="s">
        <v>83</v>
      </c>
      <c r="D27" s="81"/>
      <c r="E27" s="63"/>
      <c r="F27" s="69"/>
      <c r="G27" s="152"/>
      <c r="H27" s="81"/>
      <c r="I27" s="32"/>
      <c r="J27" s="41"/>
      <c r="K27" s="50"/>
    </row>
    <row r="28" spans="1:11" x14ac:dyDescent="0.25">
      <c r="A28" s="284"/>
      <c r="B28" s="261" t="s">
        <v>5</v>
      </c>
      <c r="C28" s="8" t="s">
        <v>83</v>
      </c>
      <c r="D28" s="81"/>
      <c r="E28" s="63"/>
      <c r="F28" s="69"/>
      <c r="G28" s="152"/>
      <c r="H28" s="81"/>
      <c r="I28" s="32"/>
      <c r="J28" s="41"/>
      <c r="K28" s="50"/>
    </row>
    <row r="29" spans="1:11" x14ac:dyDescent="0.25">
      <c r="A29" s="284"/>
      <c r="B29" s="261" t="s">
        <v>6</v>
      </c>
      <c r="C29" s="8" t="s">
        <v>83</v>
      </c>
      <c r="D29" s="81"/>
      <c r="E29" s="63"/>
      <c r="F29" s="69"/>
      <c r="G29" s="152"/>
      <c r="H29" s="81"/>
      <c r="I29" s="32"/>
      <c r="J29" s="41"/>
      <c r="K29" s="50"/>
    </row>
    <row r="30" spans="1:11" x14ac:dyDescent="0.25">
      <c r="A30" s="284"/>
      <c r="B30" s="261" t="s">
        <v>44</v>
      </c>
      <c r="C30" s="8" t="s">
        <v>83</v>
      </c>
      <c r="D30" s="81"/>
      <c r="E30" s="63"/>
      <c r="F30" s="69"/>
      <c r="G30" s="152"/>
      <c r="H30" s="81"/>
      <c r="I30" s="32"/>
      <c r="J30" s="41"/>
      <c r="K30" s="50"/>
    </row>
    <row r="31" spans="1:11" x14ac:dyDescent="0.25">
      <c r="A31" s="284"/>
      <c r="B31" s="261" t="s">
        <v>45</v>
      </c>
      <c r="C31" s="8" t="s">
        <v>83</v>
      </c>
      <c r="D31" s="81"/>
      <c r="E31" s="63"/>
      <c r="F31" s="69"/>
      <c r="G31" s="152"/>
      <c r="H31" s="81"/>
      <c r="I31" s="32"/>
      <c r="J31" s="41"/>
      <c r="K31" s="50"/>
    </row>
    <row r="32" spans="1:11" x14ac:dyDescent="0.25">
      <c r="A32" s="284" t="s">
        <v>70</v>
      </c>
      <c r="B32" s="258" t="s">
        <v>50</v>
      </c>
      <c r="C32" s="8" t="s">
        <v>83</v>
      </c>
      <c r="D32" s="81"/>
      <c r="E32" s="63"/>
      <c r="F32" s="69"/>
      <c r="G32" s="152"/>
      <c r="H32" s="81"/>
      <c r="I32" s="32"/>
      <c r="J32" s="41"/>
      <c r="K32" s="50"/>
    </row>
    <row r="33" spans="1:11" x14ac:dyDescent="0.25">
      <c r="A33" s="284"/>
      <c r="B33" s="158" t="s">
        <v>331</v>
      </c>
      <c r="C33" s="8" t="s">
        <v>83</v>
      </c>
      <c r="D33" s="81"/>
      <c r="E33" s="63"/>
      <c r="F33" s="69"/>
      <c r="G33" s="152"/>
      <c r="H33" s="81"/>
      <c r="I33" s="32"/>
      <c r="J33" s="41"/>
      <c r="K33" s="50"/>
    </row>
    <row r="34" spans="1:11" ht="26.4" x14ac:dyDescent="0.25">
      <c r="A34" s="291"/>
      <c r="B34" s="260" t="s">
        <v>106</v>
      </c>
      <c r="C34" s="8" t="s">
        <v>83</v>
      </c>
      <c r="D34" s="81"/>
      <c r="E34" s="63"/>
      <c r="F34" s="69"/>
      <c r="G34" s="152"/>
      <c r="H34" s="81"/>
      <c r="I34" s="32"/>
      <c r="J34" s="41"/>
      <c r="K34" s="50"/>
    </row>
    <row r="35" spans="1:11" ht="26.4" x14ac:dyDescent="0.25">
      <c r="A35" s="291"/>
      <c r="B35" s="158" t="s">
        <v>346</v>
      </c>
      <c r="C35" s="8" t="s">
        <v>83</v>
      </c>
      <c r="D35" s="81"/>
      <c r="E35" s="63"/>
      <c r="F35" s="69"/>
      <c r="G35" s="152"/>
      <c r="H35" s="81"/>
      <c r="I35" s="32"/>
      <c r="J35" s="41"/>
      <c r="K35" s="50"/>
    </row>
    <row r="36" spans="1:11" ht="27.6" x14ac:dyDescent="0.25">
      <c r="A36" s="284"/>
      <c r="B36" s="260" t="s">
        <v>67</v>
      </c>
      <c r="C36" s="8" t="s">
        <v>83</v>
      </c>
      <c r="D36" s="81"/>
      <c r="E36" s="63"/>
      <c r="F36" s="69"/>
      <c r="G36" s="152"/>
      <c r="H36" s="81"/>
      <c r="I36" s="32"/>
      <c r="J36" s="41"/>
      <c r="K36" s="50"/>
    </row>
    <row r="37" spans="1:11" x14ac:dyDescent="0.25">
      <c r="A37" s="284" t="s">
        <v>71</v>
      </c>
      <c r="B37" s="258" t="s">
        <v>29</v>
      </c>
      <c r="C37" s="8" t="s">
        <v>83</v>
      </c>
      <c r="D37" s="81"/>
      <c r="E37" s="63"/>
      <c r="F37" s="69"/>
      <c r="G37" s="152"/>
      <c r="H37" s="81"/>
      <c r="I37" s="32"/>
      <c r="J37" s="41"/>
      <c r="K37" s="50"/>
    </row>
    <row r="38" spans="1:11" x14ac:dyDescent="0.25">
      <c r="A38" s="284" t="s">
        <v>72</v>
      </c>
      <c r="B38" s="293" t="s">
        <v>48</v>
      </c>
      <c r="C38" s="8" t="s">
        <v>83</v>
      </c>
      <c r="D38" s="81"/>
      <c r="E38" s="63"/>
      <c r="F38" s="69"/>
      <c r="G38" s="152"/>
      <c r="H38" s="81"/>
      <c r="I38" s="32"/>
      <c r="J38" s="41"/>
      <c r="K38" s="50"/>
    </row>
    <row r="39" spans="1:11" x14ac:dyDescent="0.25">
      <c r="A39" s="284" t="s">
        <v>73</v>
      </c>
      <c r="B39" s="258" t="s">
        <v>7</v>
      </c>
      <c r="C39" s="8" t="s">
        <v>83</v>
      </c>
      <c r="D39" s="81"/>
      <c r="E39" s="63"/>
      <c r="F39" s="69"/>
      <c r="G39" s="152"/>
      <c r="H39" s="81"/>
      <c r="I39" s="32"/>
      <c r="J39" s="41"/>
      <c r="K39" s="50"/>
    </row>
    <row r="40" spans="1:11" x14ac:dyDescent="0.25">
      <c r="A40" s="286" t="s">
        <v>74</v>
      </c>
      <c r="B40" s="258" t="s">
        <v>8</v>
      </c>
      <c r="C40" s="8" t="s">
        <v>83</v>
      </c>
      <c r="D40" s="81"/>
      <c r="E40" s="63"/>
      <c r="F40" s="69"/>
      <c r="G40" s="152"/>
      <c r="H40" s="81"/>
      <c r="I40" s="32"/>
      <c r="J40" s="41"/>
      <c r="K40" s="50"/>
    </row>
    <row r="41" spans="1:11" x14ac:dyDescent="0.25">
      <c r="A41" s="286" t="s">
        <v>75</v>
      </c>
      <c r="B41" s="258" t="s">
        <v>49</v>
      </c>
      <c r="C41" s="8" t="s">
        <v>83</v>
      </c>
      <c r="D41" s="81"/>
      <c r="E41" s="63"/>
      <c r="F41" s="69"/>
      <c r="G41" s="152"/>
      <c r="H41" s="81"/>
      <c r="I41" s="32"/>
      <c r="J41" s="41"/>
      <c r="K41" s="50"/>
    </row>
    <row r="42" spans="1:11" x14ac:dyDescent="0.25">
      <c r="A42" s="287" t="s">
        <v>30</v>
      </c>
      <c r="B42" s="258" t="s">
        <v>332</v>
      </c>
      <c r="C42" s="8" t="s">
        <v>83</v>
      </c>
      <c r="D42" s="82"/>
      <c r="E42" s="63"/>
      <c r="F42" s="67"/>
      <c r="G42" s="152"/>
      <c r="H42" s="82"/>
      <c r="I42" s="32"/>
      <c r="J42" s="41"/>
      <c r="K42" s="50"/>
    </row>
    <row r="43" spans="1:11" ht="19.95" customHeight="1" x14ac:dyDescent="0.25">
      <c r="A43" s="287" t="s">
        <v>31</v>
      </c>
      <c r="B43" s="279" t="s">
        <v>394</v>
      </c>
      <c r="C43" s="476" t="s">
        <v>83</v>
      </c>
      <c r="D43" s="215"/>
      <c r="E43" s="63"/>
      <c r="F43" s="68"/>
      <c r="G43" s="152"/>
      <c r="H43" s="215"/>
      <c r="I43" s="32"/>
      <c r="J43" s="41"/>
      <c r="K43" s="50"/>
    </row>
    <row r="44" spans="1:11" x14ac:dyDescent="0.25">
      <c r="A44" s="287" t="s">
        <v>33</v>
      </c>
      <c r="B44" s="258" t="s">
        <v>76</v>
      </c>
      <c r="C44" s="477" t="s">
        <v>83</v>
      </c>
      <c r="D44" s="81"/>
      <c r="E44" s="63"/>
      <c r="F44" s="69"/>
      <c r="G44" s="152"/>
      <c r="H44" s="81"/>
      <c r="I44" s="32"/>
      <c r="J44" s="41"/>
      <c r="K44" s="50"/>
    </row>
    <row r="45" spans="1:11" x14ac:dyDescent="0.25">
      <c r="A45" s="287" t="s">
        <v>34</v>
      </c>
      <c r="B45" s="258" t="s">
        <v>339</v>
      </c>
      <c r="C45" s="8" t="s">
        <v>83</v>
      </c>
      <c r="D45" s="82"/>
      <c r="E45" s="63"/>
      <c r="F45" s="67"/>
      <c r="G45" s="152"/>
      <c r="H45" s="82"/>
      <c r="I45" s="32"/>
      <c r="J45" s="41"/>
      <c r="K45" s="50"/>
    </row>
    <row r="46" spans="1:11" s="38" customFormat="1" ht="26.4" x14ac:dyDescent="0.25">
      <c r="A46" s="288" t="s">
        <v>35</v>
      </c>
      <c r="B46" s="280" t="s">
        <v>353</v>
      </c>
      <c r="C46" s="253" t="s">
        <v>227</v>
      </c>
      <c r="D46" s="83"/>
      <c r="E46" s="65"/>
      <c r="F46" s="70"/>
      <c r="G46" s="56"/>
      <c r="H46" s="83"/>
      <c r="I46" s="37"/>
      <c r="J46" s="41"/>
      <c r="K46" s="50"/>
    </row>
    <row r="47" spans="1:11" s="38" customFormat="1" hidden="1" x14ac:dyDescent="0.25">
      <c r="A47" s="288"/>
      <c r="B47" s="535" t="s">
        <v>352</v>
      </c>
      <c r="C47" s="536" t="s">
        <v>348</v>
      </c>
      <c r="D47" s="83"/>
      <c r="E47" s="65"/>
      <c r="F47" s="70"/>
      <c r="G47" s="56"/>
      <c r="H47" s="83"/>
      <c r="I47" s="37"/>
      <c r="J47" s="41"/>
      <c r="K47" s="50"/>
    </row>
    <row r="48" spans="1:11" x14ac:dyDescent="0.25">
      <c r="A48" s="283" t="s">
        <v>36</v>
      </c>
      <c r="B48" s="258" t="s">
        <v>10</v>
      </c>
      <c r="C48" s="8" t="s">
        <v>26</v>
      </c>
      <c r="D48" s="82"/>
      <c r="E48" s="62"/>
      <c r="F48" s="67"/>
      <c r="G48" s="147"/>
      <c r="H48" s="215"/>
      <c r="I48" s="18"/>
      <c r="J48" s="14"/>
      <c r="K48" s="47"/>
    </row>
    <row r="49" spans="1:11" ht="13.8" thickBot="1" x14ac:dyDescent="0.3">
      <c r="A49" s="289" t="s">
        <v>78</v>
      </c>
      <c r="B49" s="264" t="s">
        <v>9</v>
      </c>
      <c r="C49" s="9" t="s">
        <v>26</v>
      </c>
      <c r="D49" s="85"/>
      <c r="E49" s="148"/>
      <c r="F49" s="130"/>
      <c r="G49" s="149"/>
      <c r="H49" s="267"/>
      <c r="I49" s="59"/>
      <c r="J49" s="60"/>
      <c r="K49" s="61"/>
    </row>
    <row r="52" spans="1:11" x14ac:dyDescent="0.25">
      <c r="A52" s="5" t="s">
        <v>77</v>
      </c>
    </row>
    <row r="53" spans="1:11" ht="19.8" customHeight="1" x14ac:dyDescent="0.25">
      <c r="B53" s="773" t="s">
        <v>357</v>
      </c>
      <c r="C53" s="773"/>
      <c r="D53" s="773"/>
      <c r="E53" s="773"/>
      <c r="F53" s="773"/>
      <c r="G53" s="773"/>
      <c r="H53" s="773"/>
      <c r="I53" s="773"/>
      <c r="J53" s="773"/>
      <c r="K53" s="773"/>
    </row>
    <row r="54" spans="1:11" ht="15" customHeight="1" x14ac:dyDescent="0.25">
      <c r="B54" s="774" t="s">
        <v>362</v>
      </c>
      <c r="C54" s="774"/>
      <c r="D54" s="774"/>
      <c r="E54" s="774"/>
      <c r="F54" s="774"/>
      <c r="G54" s="774"/>
      <c r="H54" s="774"/>
      <c r="I54" s="774"/>
      <c r="J54" s="774"/>
      <c r="K54" s="774"/>
    </row>
    <row r="55" spans="1:11" ht="18" customHeight="1" x14ac:dyDescent="0.25">
      <c r="B55" s="773" t="s">
        <v>364</v>
      </c>
      <c r="C55" s="773"/>
      <c r="D55" s="773"/>
      <c r="E55" s="773"/>
      <c r="F55" s="773"/>
      <c r="G55" s="773"/>
      <c r="H55" s="773"/>
      <c r="I55" s="773"/>
      <c r="J55" s="773"/>
      <c r="K55" s="773"/>
    </row>
    <row r="56" spans="1:11" ht="16.2" customHeight="1" x14ac:dyDescent="0.25">
      <c r="A56" s="43"/>
      <c r="B56" s="771"/>
      <c r="C56" s="771"/>
      <c r="D56" s="771"/>
      <c r="E56" s="771"/>
      <c r="F56" s="771"/>
      <c r="G56" s="771"/>
      <c r="H56" s="771"/>
      <c r="I56" s="771"/>
      <c r="J56" s="771"/>
      <c r="K56" s="771"/>
    </row>
    <row r="57" spans="1:11" ht="13.8" x14ac:dyDescent="0.25">
      <c r="B57" s="25" t="s">
        <v>277</v>
      </c>
      <c r="C57" s="42"/>
    </row>
    <row r="58" spans="1:11" x14ac:dyDescent="0.25">
      <c r="B58" s="3" t="s">
        <v>85</v>
      </c>
    </row>
  </sheetData>
  <mergeCells count="13">
    <mergeCell ref="F5:G5"/>
    <mergeCell ref="C2:F2"/>
    <mergeCell ref="C3:F3"/>
    <mergeCell ref="C7:C8"/>
    <mergeCell ref="B56:K56"/>
    <mergeCell ref="A7:A8"/>
    <mergeCell ref="B53:K53"/>
    <mergeCell ref="B54:K54"/>
    <mergeCell ref="B55:K55"/>
    <mergeCell ref="H7:K7"/>
    <mergeCell ref="D7:E7"/>
    <mergeCell ref="F7:G7"/>
    <mergeCell ref="B7:B8"/>
  </mergeCells>
  <pageMargins left="0.70866141732283472" right="0.51181102362204722" top="0.35433070866141736" bottom="0.35433070866141736" header="0.31496062992125984" footer="0.31496062992125984"/>
  <pageSetup paperSize="9" scale="5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57"/>
  <sheetViews>
    <sheetView view="pageBreakPreview" zoomScale="115" zoomScaleNormal="100" zoomScaleSheetLayoutView="115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A2" sqref="A2"/>
    </sheetView>
  </sheetViews>
  <sheetFormatPr defaultColWidth="8.88671875" defaultRowHeight="13.2" x14ac:dyDescent="0.25"/>
  <cols>
    <col min="1" max="1" width="6.5546875" style="5" customWidth="1"/>
    <col min="2" max="2" width="38.33203125" style="3" customWidth="1"/>
    <col min="3" max="3" width="7.5546875" style="35" customWidth="1"/>
    <col min="4" max="4" width="14.44140625" style="3" customWidth="1"/>
    <col min="5" max="5" width="8.88671875" style="3" customWidth="1"/>
    <col min="6" max="6" width="14.6640625" style="3" customWidth="1"/>
    <col min="7" max="7" width="8.88671875" style="3" customWidth="1"/>
    <col min="8" max="9" width="11.6640625" style="3" customWidth="1"/>
    <col min="10" max="10" width="13.33203125" style="3" customWidth="1"/>
    <col min="11" max="11" width="13" style="3" customWidth="1"/>
    <col min="12" max="16384" width="8.88671875" style="3"/>
  </cols>
  <sheetData>
    <row r="1" spans="1:11" ht="14.4" thickBot="1" x14ac:dyDescent="0.3">
      <c r="C1" s="40"/>
      <c r="D1" s="25"/>
      <c r="E1" s="25"/>
      <c r="F1" s="25"/>
      <c r="G1" s="25"/>
      <c r="H1" s="25"/>
      <c r="K1" s="24" t="s">
        <v>168</v>
      </c>
    </row>
    <row r="2" spans="1:11" ht="15.6" x14ac:dyDescent="0.25">
      <c r="B2" s="235" t="s">
        <v>20</v>
      </c>
      <c r="C2" s="785" t="str">
        <f>'A3-Operator-total'!$D$1</f>
        <v>(Nume operator)</v>
      </c>
      <c r="D2" s="786"/>
      <c r="E2" s="786"/>
      <c r="F2" s="787"/>
      <c r="G2" s="731"/>
      <c r="H2" s="31"/>
      <c r="I2" s="31"/>
    </row>
    <row r="3" spans="1:11" ht="15" customHeight="1" thickBot="1" x14ac:dyDescent="0.3">
      <c r="B3" s="236" t="s">
        <v>91</v>
      </c>
      <c r="C3" s="788">
        <f>'A3-Operator-total'!$D$2</f>
        <v>44608</v>
      </c>
      <c r="D3" s="789"/>
      <c r="E3" s="789"/>
      <c r="F3" s="790"/>
      <c r="G3" s="732"/>
      <c r="H3" s="25"/>
      <c r="I3" s="25"/>
    </row>
    <row r="4" spans="1:11" ht="14.4" customHeight="1" thickBot="1" x14ac:dyDescent="0.3"/>
    <row r="5" spans="1:11" ht="13.95" customHeight="1" thickBot="1" x14ac:dyDescent="0.3">
      <c r="B5" s="400" t="s">
        <v>267</v>
      </c>
      <c r="C5" s="401"/>
      <c r="D5" s="402"/>
      <c r="E5" s="402"/>
      <c r="F5" s="403"/>
    </row>
    <row r="6" spans="1:11" ht="13.8" thickBot="1" x14ac:dyDescent="0.3">
      <c r="D6" s="36"/>
      <c r="E6" s="36"/>
      <c r="F6" s="36"/>
      <c r="G6" s="36"/>
      <c r="H6" s="36"/>
    </row>
    <row r="7" spans="1:11" ht="27" customHeight="1" x14ac:dyDescent="0.25">
      <c r="A7" s="792" t="s">
        <v>0</v>
      </c>
      <c r="B7" s="794" t="s">
        <v>1</v>
      </c>
      <c r="C7" s="768" t="s">
        <v>13</v>
      </c>
      <c r="D7" s="778" t="s">
        <v>359</v>
      </c>
      <c r="E7" s="779"/>
      <c r="F7" s="780" t="s">
        <v>2</v>
      </c>
      <c r="G7" s="779"/>
      <c r="H7" s="791" t="s">
        <v>360</v>
      </c>
      <c r="I7" s="776"/>
      <c r="J7" s="776"/>
      <c r="K7" s="777"/>
    </row>
    <row r="8" spans="1:11" ht="25.2" customHeight="1" thickBot="1" x14ac:dyDescent="0.3">
      <c r="A8" s="793"/>
      <c r="B8" s="795"/>
      <c r="C8" s="770"/>
      <c r="D8" s="405" t="s">
        <v>11</v>
      </c>
      <c r="E8" s="406" t="s">
        <v>51</v>
      </c>
      <c r="F8" s="407" t="s">
        <v>3</v>
      </c>
      <c r="G8" s="408" t="s">
        <v>51</v>
      </c>
      <c r="H8" s="542" t="s">
        <v>3</v>
      </c>
      <c r="I8" s="543" t="s">
        <v>51</v>
      </c>
      <c r="J8" s="544" t="s">
        <v>342</v>
      </c>
      <c r="K8" s="545" t="s">
        <v>343</v>
      </c>
    </row>
    <row r="9" spans="1:11" s="35" customFormat="1" ht="14.4" customHeight="1" thickBot="1" x14ac:dyDescent="0.25">
      <c r="A9" s="269">
        <v>0</v>
      </c>
      <c r="B9" s="404">
        <v>1</v>
      </c>
      <c r="C9" s="169">
        <v>2</v>
      </c>
      <c r="D9" s="271">
        <v>3</v>
      </c>
      <c r="E9" s="272">
        <v>4</v>
      </c>
      <c r="F9" s="273">
        <v>5</v>
      </c>
      <c r="G9" s="274">
        <v>6</v>
      </c>
      <c r="H9" s="328">
        <v>7</v>
      </c>
      <c r="I9" s="513">
        <v>8</v>
      </c>
      <c r="J9" s="514" t="s">
        <v>340</v>
      </c>
      <c r="K9" s="514" t="s">
        <v>341</v>
      </c>
    </row>
    <row r="10" spans="1:11" x14ac:dyDescent="0.25">
      <c r="A10" s="150"/>
      <c r="B10" s="163"/>
      <c r="C10" s="165"/>
      <c r="D10" s="15"/>
      <c r="E10" s="206"/>
      <c r="F10" s="204"/>
      <c r="G10" s="268"/>
      <c r="H10" s="15"/>
      <c r="I10" s="205"/>
      <c r="J10" s="207"/>
      <c r="K10" s="208"/>
    </row>
    <row r="11" spans="1:11" x14ac:dyDescent="0.25">
      <c r="A11" s="48" t="s">
        <v>25</v>
      </c>
      <c r="B11" s="156" t="s">
        <v>39</v>
      </c>
      <c r="C11" s="8" t="s">
        <v>83</v>
      </c>
      <c r="D11" s="82"/>
      <c r="E11" s="63"/>
      <c r="F11" s="67"/>
      <c r="G11" s="152"/>
      <c r="H11" s="82"/>
      <c r="I11" s="32"/>
      <c r="J11" s="41"/>
      <c r="K11" s="50"/>
    </row>
    <row r="12" spans="1:11" hidden="1" x14ac:dyDescent="0.25">
      <c r="A12" s="46"/>
      <c r="B12" s="157"/>
      <c r="C12" s="8"/>
      <c r="D12" s="81"/>
      <c r="E12" s="63"/>
      <c r="F12" s="69"/>
      <c r="G12" s="152"/>
      <c r="H12" s="81"/>
      <c r="I12" s="32"/>
      <c r="J12" s="41"/>
      <c r="K12" s="50"/>
    </row>
    <row r="13" spans="1:11" ht="26.4" x14ac:dyDescent="0.25">
      <c r="A13" s="46"/>
      <c r="B13" s="157" t="s">
        <v>47</v>
      </c>
      <c r="C13" s="8" t="s">
        <v>83</v>
      </c>
      <c r="D13" s="81"/>
      <c r="E13" s="63"/>
      <c r="F13" s="69"/>
      <c r="G13" s="152"/>
      <c r="H13" s="81"/>
      <c r="I13" s="32"/>
      <c r="J13" s="41"/>
      <c r="K13" s="50"/>
    </row>
    <row r="14" spans="1:11" x14ac:dyDescent="0.25">
      <c r="A14" s="46"/>
      <c r="B14" s="157" t="s">
        <v>330</v>
      </c>
      <c r="C14" s="8" t="s">
        <v>83</v>
      </c>
      <c r="D14" s="81"/>
      <c r="E14" s="63"/>
      <c r="F14" s="69"/>
      <c r="G14" s="152"/>
      <c r="H14" s="81"/>
      <c r="I14" s="32"/>
      <c r="J14" s="41"/>
      <c r="K14" s="50"/>
    </row>
    <row r="15" spans="1:11" ht="26.4" x14ac:dyDescent="0.25">
      <c r="A15" s="46"/>
      <c r="B15" s="157" t="s">
        <v>333</v>
      </c>
      <c r="C15" s="8" t="s">
        <v>83</v>
      </c>
      <c r="D15" s="81"/>
      <c r="E15" s="63"/>
      <c r="F15" s="69"/>
      <c r="G15" s="152"/>
      <c r="H15" s="81"/>
      <c r="I15" s="32"/>
      <c r="J15" s="41"/>
      <c r="K15" s="50"/>
    </row>
    <row r="16" spans="1:11" hidden="1" x14ac:dyDescent="0.25">
      <c r="A16" s="46"/>
      <c r="B16" s="157"/>
      <c r="C16" s="8"/>
      <c r="D16" s="81"/>
      <c r="E16" s="63"/>
      <c r="F16" s="69"/>
      <c r="G16" s="152"/>
      <c r="H16" s="81"/>
      <c r="I16" s="32"/>
      <c r="J16" s="41"/>
      <c r="K16" s="50"/>
    </row>
    <row r="17" spans="1:11" ht="13.8" thickBot="1" x14ac:dyDescent="0.3">
      <c r="A17" s="275"/>
      <c r="B17" s="316" t="s">
        <v>40</v>
      </c>
      <c r="C17" s="10" t="s">
        <v>83</v>
      </c>
      <c r="D17" s="251"/>
      <c r="E17" s="311"/>
      <c r="F17" s="309"/>
      <c r="G17" s="310"/>
      <c r="H17" s="251"/>
      <c r="I17" s="312"/>
      <c r="J17" s="313"/>
      <c r="K17" s="314"/>
    </row>
    <row r="18" spans="1:11" x14ac:dyDescent="0.25">
      <c r="A18" s="315" t="s">
        <v>28</v>
      </c>
      <c r="B18" s="163" t="s">
        <v>38</v>
      </c>
      <c r="C18" s="295" t="s">
        <v>83</v>
      </c>
      <c r="D18" s="84"/>
      <c r="E18" s="124"/>
      <c r="F18" s="128"/>
      <c r="G18" s="151"/>
      <c r="H18" s="84"/>
      <c r="I18" s="103"/>
      <c r="J18" s="307"/>
      <c r="K18" s="308"/>
    </row>
    <row r="19" spans="1:11" x14ac:dyDescent="0.25">
      <c r="A19" s="51" t="s">
        <v>69</v>
      </c>
      <c r="B19" s="157" t="s">
        <v>62</v>
      </c>
      <c r="C19" s="8" t="s">
        <v>83</v>
      </c>
      <c r="D19" s="81"/>
      <c r="E19" s="63"/>
      <c r="F19" s="69"/>
      <c r="G19" s="152"/>
      <c r="H19" s="81"/>
      <c r="I19" s="32"/>
      <c r="J19" s="41"/>
      <c r="K19" s="50"/>
    </row>
    <row r="20" spans="1:11" x14ac:dyDescent="0.25">
      <c r="A20" s="46"/>
      <c r="B20" s="158" t="s">
        <v>4</v>
      </c>
      <c r="C20" s="8" t="s">
        <v>83</v>
      </c>
      <c r="D20" s="81"/>
      <c r="E20" s="63"/>
      <c r="F20" s="69"/>
      <c r="G20" s="152"/>
      <c r="H20" s="81"/>
      <c r="I20" s="32"/>
      <c r="J20" s="41"/>
      <c r="K20" s="50"/>
    </row>
    <row r="21" spans="1:11" ht="26.4" x14ac:dyDescent="0.25">
      <c r="A21" s="46"/>
      <c r="B21" s="158" t="s">
        <v>63</v>
      </c>
      <c r="C21" s="8" t="s">
        <v>83</v>
      </c>
      <c r="D21" s="81"/>
      <c r="E21" s="63"/>
      <c r="F21" s="69"/>
      <c r="G21" s="152"/>
      <c r="H21" s="81"/>
      <c r="I21" s="32"/>
      <c r="J21" s="41"/>
      <c r="K21" s="50"/>
    </row>
    <row r="22" spans="1:11" ht="39.6" x14ac:dyDescent="0.25">
      <c r="A22" s="46"/>
      <c r="B22" s="158" t="s">
        <v>42</v>
      </c>
      <c r="C22" s="8" t="s">
        <v>83</v>
      </c>
      <c r="D22" s="81"/>
      <c r="E22" s="63"/>
      <c r="F22" s="69"/>
      <c r="G22" s="152"/>
      <c r="H22" s="81"/>
      <c r="I22" s="32"/>
      <c r="J22" s="41"/>
      <c r="K22" s="50"/>
    </row>
    <row r="23" spans="1:11" x14ac:dyDescent="0.25">
      <c r="A23" s="46"/>
      <c r="B23" s="158" t="s">
        <v>64</v>
      </c>
      <c r="C23" s="8" t="s">
        <v>83</v>
      </c>
      <c r="D23" s="81"/>
      <c r="E23" s="63"/>
      <c r="F23" s="69"/>
      <c r="G23" s="152"/>
      <c r="H23" s="81"/>
      <c r="I23" s="32"/>
      <c r="J23" s="41"/>
      <c r="K23" s="50"/>
    </row>
    <row r="24" spans="1:11" x14ac:dyDescent="0.25">
      <c r="A24" s="46"/>
      <c r="B24" s="159" t="s">
        <v>41</v>
      </c>
      <c r="C24" s="8" t="s">
        <v>83</v>
      </c>
      <c r="D24" s="81"/>
      <c r="E24" s="63"/>
      <c r="F24" s="69"/>
      <c r="G24" s="152"/>
      <c r="H24" s="81"/>
      <c r="I24" s="32"/>
      <c r="J24" s="41"/>
      <c r="K24" s="50"/>
    </row>
    <row r="25" spans="1:11" x14ac:dyDescent="0.25">
      <c r="A25" s="46"/>
      <c r="B25" s="159" t="s">
        <v>43</v>
      </c>
      <c r="C25" s="8" t="s">
        <v>83</v>
      </c>
      <c r="D25" s="81"/>
      <c r="E25" s="63"/>
      <c r="F25" s="69"/>
      <c r="G25" s="152"/>
      <c r="H25" s="81"/>
      <c r="I25" s="32"/>
      <c r="J25" s="41"/>
      <c r="K25" s="50"/>
    </row>
    <row r="26" spans="1:11" x14ac:dyDescent="0.25">
      <c r="A26" s="46"/>
      <c r="B26" s="159" t="s">
        <v>65</v>
      </c>
      <c r="C26" s="8" t="s">
        <v>83</v>
      </c>
      <c r="D26" s="81"/>
      <c r="E26" s="63"/>
      <c r="F26" s="69"/>
      <c r="G26" s="152"/>
      <c r="H26" s="81"/>
      <c r="I26" s="32"/>
      <c r="J26" s="41"/>
      <c r="K26" s="50"/>
    </row>
    <row r="27" spans="1:11" x14ac:dyDescent="0.25">
      <c r="A27" s="46"/>
      <c r="B27" s="159" t="s">
        <v>368</v>
      </c>
      <c r="C27" s="8" t="s">
        <v>83</v>
      </c>
      <c r="D27" s="81"/>
      <c r="E27" s="63"/>
      <c r="F27" s="69"/>
      <c r="G27" s="152"/>
      <c r="H27" s="81"/>
      <c r="I27" s="32"/>
      <c r="J27" s="41"/>
      <c r="K27" s="50"/>
    </row>
    <row r="28" spans="1:11" x14ac:dyDescent="0.25">
      <c r="A28" s="46"/>
      <c r="B28" s="159" t="s">
        <v>5</v>
      </c>
      <c r="C28" s="8" t="s">
        <v>83</v>
      </c>
      <c r="D28" s="81"/>
      <c r="E28" s="63"/>
      <c r="F28" s="69"/>
      <c r="G28" s="152"/>
      <c r="H28" s="81"/>
      <c r="I28" s="32"/>
      <c r="J28" s="41"/>
      <c r="K28" s="50"/>
    </row>
    <row r="29" spans="1:11" x14ac:dyDescent="0.25">
      <c r="A29" s="46"/>
      <c r="B29" s="159" t="s">
        <v>6</v>
      </c>
      <c r="C29" s="8" t="s">
        <v>83</v>
      </c>
      <c r="D29" s="81"/>
      <c r="E29" s="63"/>
      <c r="F29" s="69"/>
      <c r="G29" s="152"/>
      <c r="H29" s="81"/>
      <c r="I29" s="32"/>
      <c r="J29" s="41"/>
      <c r="K29" s="50"/>
    </row>
    <row r="30" spans="1:11" x14ac:dyDescent="0.25">
      <c r="A30" s="46"/>
      <c r="B30" s="159" t="s">
        <v>44</v>
      </c>
      <c r="C30" s="8" t="s">
        <v>83</v>
      </c>
      <c r="D30" s="81"/>
      <c r="E30" s="63"/>
      <c r="F30" s="69"/>
      <c r="G30" s="152"/>
      <c r="H30" s="81"/>
      <c r="I30" s="32"/>
      <c r="J30" s="41"/>
      <c r="K30" s="50"/>
    </row>
    <row r="31" spans="1:11" x14ac:dyDescent="0.25">
      <c r="A31" s="46"/>
      <c r="B31" s="159" t="s">
        <v>45</v>
      </c>
      <c r="C31" s="8" t="s">
        <v>83</v>
      </c>
      <c r="D31" s="81"/>
      <c r="E31" s="63"/>
      <c r="F31" s="69"/>
      <c r="G31" s="152"/>
      <c r="H31" s="81"/>
      <c r="I31" s="32"/>
      <c r="J31" s="41"/>
      <c r="K31" s="50"/>
    </row>
    <row r="32" spans="1:11" x14ac:dyDescent="0.25">
      <c r="A32" s="46" t="s">
        <v>70</v>
      </c>
      <c r="B32" s="156" t="s">
        <v>50</v>
      </c>
      <c r="C32" s="8" t="s">
        <v>83</v>
      </c>
      <c r="D32" s="81"/>
      <c r="E32" s="63"/>
      <c r="F32" s="69"/>
      <c r="G32" s="152"/>
      <c r="H32" s="81"/>
      <c r="I32" s="32"/>
      <c r="J32" s="41"/>
      <c r="K32" s="50"/>
    </row>
    <row r="33" spans="1:11" x14ac:dyDescent="0.25">
      <c r="A33" s="46"/>
      <c r="B33" s="158" t="s">
        <v>331</v>
      </c>
      <c r="C33" s="8" t="s">
        <v>83</v>
      </c>
      <c r="D33" s="81"/>
      <c r="E33" s="63"/>
      <c r="F33" s="69"/>
      <c r="G33" s="152"/>
      <c r="H33" s="81"/>
      <c r="I33" s="32"/>
      <c r="J33" s="41"/>
      <c r="K33" s="50"/>
    </row>
    <row r="34" spans="1:11" ht="26.4" x14ac:dyDescent="0.25">
      <c r="A34" s="292"/>
      <c r="B34" s="158" t="s">
        <v>106</v>
      </c>
      <c r="C34" s="8" t="s">
        <v>83</v>
      </c>
      <c r="D34" s="81"/>
      <c r="E34" s="63"/>
      <c r="F34" s="69"/>
      <c r="G34" s="152"/>
      <c r="H34" s="81"/>
      <c r="I34" s="32"/>
      <c r="J34" s="41"/>
      <c r="K34" s="50"/>
    </row>
    <row r="35" spans="1:11" ht="26.4" x14ac:dyDescent="0.25">
      <c r="A35" s="292"/>
      <c r="B35" s="158" t="s">
        <v>346</v>
      </c>
      <c r="C35" s="8" t="s">
        <v>83</v>
      </c>
      <c r="D35" s="81"/>
      <c r="E35" s="63"/>
      <c r="F35" s="69"/>
      <c r="G35" s="152"/>
      <c r="H35" s="81"/>
      <c r="I35" s="32"/>
      <c r="J35" s="41"/>
      <c r="K35" s="50"/>
    </row>
    <row r="36" spans="1:11" ht="27.6" x14ac:dyDescent="0.25">
      <c r="A36" s="46"/>
      <c r="B36" s="158" t="s">
        <v>67</v>
      </c>
      <c r="C36" s="8" t="s">
        <v>83</v>
      </c>
      <c r="D36" s="81"/>
      <c r="E36" s="63"/>
      <c r="F36" s="69"/>
      <c r="G36" s="152"/>
      <c r="H36" s="81"/>
      <c r="I36" s="32"/>
      <c r="J36" s="41"/>
      <c r="K36" s="50"/>
    </row>
    <row r="37" spans="1:11" x14ac:dyDescent="0.25">
      <c r="A37" s="46" t="s">
        <v>71</v>
      </c>
      <c r="B37" s="156" t="s">
        <v>29</v>
      </c>
      <c r="C37" s="8" t="s">
        <v>83</v>
      </c>
      <c r="D37" s="81"/>
      <c r="E37" s="63"/>
      <c r="F37" s="69"/>
      <c r="G37" s="152"/>
      <c r="H37" s="81"/>
      <c r="I37" s="32"/>
      <c r="J37" s="41"/>
      <c r="K37" s="50"/>
    </row>
    <row r="38" spans="1:11" x14ac:dyDescent="0.25">
      <c r="A38" s="46" t="s">
        <v>72</v>
      </c>
      <c r="B38" s="294" t="s">
        <v>48</v>
      </c>
      <c r="C38" s="8" t="s">
        <v>83</v>
      </c>
      <c r="D38" s="81"/>
      <c r="E38" s="63"/>
      <c r="F38" s="69"/>
      <c r="G38" s="152"/>
      <c r="H38" s="81"/>
      <c r="I38" s="32"/>
      <c r="J38" s="41"/>
      <c r="K38" s="50"/>
    </row>
    <row r="39" spans="1:11" x14ac:dyDescent="0.25">
      <c r="A39" s="46" t="s">
        <v>73</v>
      </c>
      <c r="B39" s="156" t="s">
        <v>7</v>
      </c>
      <c r="C39" s="8" t="s">
        <v>83</v>
      </c>
      <c r="D39" s="81"/>
      <c r="E39" s="63"/>
      <c r="F39" s="69"/>
      <c r="G39" s="152"/>
      <c r="H39" s="81"/>
      <c r="I39" s="32"/>
      <c r="J39" s="41"/>
      <c r="K39" s="50"/>
    </row>
    <row r="40" spans="1:11" x14ac:dyDescent="0.25">
      <c r="A40" s="54" t="s">
        <v>74</v>
      </c>
      <c r="B40" s="156" t="s">
        <v>8</v>
      </c>
      <c r="C40" s="8" t="s">
        <v>83</v>
      </c>
      <c r="D40" s="81"/>
      <c r="E40" s="63"/>
      <c r="F40" s="69"/>
      <c r="G40" s="152"/>
      <c r="H40" s="81"/>
      <c r="I40" s="32"/>
      <c r="J40" s="41"/>
      <c r="K40" s="50"/>
    </row>
    <row r="41" spans="1:11" x14ac:dyDescent="0.25">
      <c r="A41" s="54" t="s">
        <v>75</v>
      </c>
      <c r="B41" s="156" t="s">
        <v>49</v>
      </c>
      <c r="C41" s="8" t="s">
        <v>83</v>
      </c>
      <c r="D41" s="81"/>
      <c r="E41" s="63"/>
      <c r="F41" s="69"/>
      <c r="G41" s="152"/>
      <c r="H41" s="81"/>
      <c r="I41" s="32"/>
      <c r="J41" s="41"/>
      <c r="K41" s="50"/>
    </row>
    <row r="42" spans="1:11" x14ac:dyDescent="0.25">
      <c r="A42" s="55" t="s">
        <v>30</v>
      </c>
      <c r="B42" s="258" t="s">
        <v>332</v>
      </c>
      <c r="C42" s="8" t="s">
        <v>83</v>
      </c>
      <c r="D42" s="82"/>
      <c r="E42" s="63"/>
      <c r="F42" s="67"/>
      <c r="G42" s="152"/>
      <c r="H42" s="82"/>
      <c r="I42" s="32"/>
      <c r="J42" s="41"/>
      <c r="K42" s="50"/>
    </row>
    <row r="43" spans="1:11" ht="19.95" customHeight="1" x14ac:dyDescent="0.25">
      <c r="A43" s="55" t="s">
        <v>31</v>
      </c>
      <c r="B43" s="279" t="s">
        <v>395</v>
      </c>
      <c r="C43" s="8" t="s">
        <v>83</v>
      </c>
      <c r="D43" s="215"/>
      <c r="E43" s="63"/>
      <c r="F43" s="68"/>
      <c r="G43" s="152"/>
      <c r="H43" s="215"/>
      <c r="I43" s="32"/>
      <c r="J43" s="41"/>
      <c r="K43" s="50"/>
    </row>
    <row r="44" spans="1:11" ht="26.4" x14ac:dyDescent="0.25">
      <c r="A44" s="55" t="s">
        <v>33</v>
      </c>
      <c r="B44" s="258" t="s">
        <v>76</v>
      </c>
      <c r="C44" s="8" t="s">
        <v>83</v>
      </c>
      <c r="D44" s="81"/>
      <c r="E44" s="63"/>
      <c r="F44" s="69"/>
      <c r="G44" s="152"/>
      <c r="H44" s="81"/>
      <c r="I44" s="32"/>
      <c r="J44" s="41"/>
      <c r="K44" s="52"/>
    </row>
    <row r="45" spans="1:11" ht="13.8" thickBot="1" x14ac:dyDescent="0.3">
      <c r="A45" s="533" t="s">
        <v>34</v>
      </c>
      <c r="B45" s="517" t="s">
        <v>339</v>
      </c>
      <c r="C45" s="518" t="s">
        <v>83</v>
      </c>
      <c r="D45" s="483"/>
      <c r="E45" s="137"/>
      <c r="F45" s="72"/>
      <c r="G45" s="155"/>
      <c r="H45" s="483"/>
      <c r="I45" s="136"/>
      <c r="J45" s="519"/>
      <c r="K45" s="520"/>
    </row>
    <row r="46" spans="1:11" s="38" customFormat="1" ht="27" thickBot="1" x14ac:dyDescent="0.3">
      <c r="A46" s="539" t="s">
        <v>35</v>
      </c>
      <c r="B46" s="540" t="s">
        <v>351</v>
      </c>
      <c r="C46" s="541" t="s">
        <v>227</v>
      </c>
      <c r="D46" s="487"/>
      <c r="E46" s="489"/>
      <c r="F46" s="490"/>
      <c r="G46" s="491"/>
      <c r="H46" s="487"/>
      <c r="I46" s="488"/>
      <c r="J46" s="531"/>
      <c r="K46" s="532"/>
    </row>
    <row r="47" spans="1:11" s="39" customFormat="1" ht="7.8" hidden="1" customHeight="1" thickBot="1" x14ac:dyDescent="0.3">
      <c r="A47" s="534"/>
      <c r="B47" s="535" t="s">
        <v>352</v>
      </c>
      <c r="C47" s="536" t="s">
        <v>348</v>
      </c>
      <c r="D47" s="526"/>
      <c r="E47" s="537"/>
      <c r="F47" s="524"/>
      <c r="G47" s="538"/>
      <c r="H47" s="526"/>
      <c r="I47" s="528"/>
      <c r="J47" s="307"/>
      <c r="K47" s="308"/>
    </row>
    <row r="48" spans="1:11" x14ac:dyDescent="0.25">
      <c r="A48" s="142" t="s">
        <v>228</v>
      </c>
      <c r="B48" s="300" t="s">
        <v>229</v>
      </c>
      <c r="C48" s="297" t="s">
        <v>26</v>
      </c>
      <c r="D48" s="298"/>
      <c r="E48" s="299"/>
      <c r="F48" s="296"/>
      <c r="G48" s="78"/>
      <c r="H48" s="80"/>
      <c r="I48" s="76"/>
      <c r="J48" s="276"/>
      <c r="K48" s="277"/>
    </row>
    <row r="49" spans="1:11" ht="13.8" thickBot="1" x14ac:dyDescent="0.3">
      <c r="A49" s="57" t="s">
        <v>78</v>
      </c>
      <c r="B49" s="301" t="s">
        <v>230</v>
      </c>
      <c r="C49" s="9" t="s">
        <v>26</v>
      </c>
      <c r="D49" s="85"/>
      <c r="E49" s="148"/>
      <c r="F49" s="130"/>
      <c r="G49" s="149"/>
      <c r="H49" s="267"/>
      <c r="I49" s="59"/>
      <c r="J49" s="60"/>
      <c r="K49" s="61"/>
    </row>
    <row r="52" spans="1:11" x14ac:dyDescent="0.25">
      <c r="A52" s="5" t="s">
        <v>77</v>
      </c>
      <c r="B52" s="3" t="s">
        <v>365</v>
      </c>
    </row>
    <row r="53" spans="1:11" ht="23.4" customHeight="1" x14ac:dyDescent="0.25">
      <c r="B53" s="773" t="s">
        <v>358</v>
      </c>
      <c r="C53" s="773"/>
      <c r="D53" s="773"/>
      <c r="E53" s="773"/>
      <c r="F53" s="773"/>
      <c r="G53" s="773"/>
      <c r="H53" s="773"/>
      <c r="I53" s="773"/>
      <c r="J53" s="773"/>
      <c r="K53" s="773"/>
    </row>
    <row r="54" spans="1:11" ht="27.6" customHeight="1" x14ac:dyDescent="0.25">
      <c r="B54" s="774" t="s">
        <v>362</v>
      </c>
      <c r="C54" s="774"/>
      <c r="D54" s="774"/>
      <c r="E54" s="774"/>
      <c r="F54" s="774"/>
      <c r="G54" s="774"/>
      <c r="H54" s="774"/>
      <c r="I54" s="774"/>
      <c r="J54" s="774"/>
      <c r="K54" s="774"/>
    </row>
    <row r="55" spans="1:11" ht="30.6" customHeight="1" x14ac:dyDescent="0.25">
      <c r="B55" s="773" t="s">
        <v>363</v>
      </c>
      <c r="C55" s="773"/>
      <c r="D55" s="773"/>
      <c r="E55" s="773"/>
      <c r="F55" s="773"/>
      <c r="G55" s="773"/>
      <c r="H55" s="773"/>
      <c r="I55" s="773"/>
      <c r="J55" s="773"/>
      <c r="K55" s="773"/>
    </row>
    <row r="57" spans="1:11" ht="13.8" x14ac:dyDescent="0.25">
      <c r="B57" s="25" t="s">
        <v>347</v>
      </c>
    </row>
  </sheetData>
  <mergeCells count="11">
    <mergeCell ref="B55:K55"/>
    <mergeCell ref="C2:F2"/>
    <mergeCell ref="A7:A8"/>
    <mergeCell ref="B7:B8"/>
    <mergeCell ref="D7:E7"/>
    <mergeCell ref="F7:G7"/>
    <mergeCell ref="H7:K7"/>
    <mergeCell ref="B53:K53"/>
    <mergeCell ref="B54:K54"/>
    <mergeCell ref="C7:C8"/>
    <mergeCell ref="C3:F3"/>
  </mergeCells>
  <pageMargins left="0.70866141732283472" right="0.31496062992125984" top="0.35433070866141736" bottom="0.35433070866141736" header="0.31496062992125984" footer="0.31496062992125984"/>
  <pageSetup paperSize="9"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56"/>
  <sheetViews>
    <sheetView view="pageBreakPreview" zoomScale="115" zoomScaleNormal="100" zoomScaleSheetLayoutView="11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J3" sqref="J3"/>
    </sheetView>
  </sheetViews>
  <sheetFormatPr defaultColWidth="8.88671875" defaultRowHeight="13.2" x14ac:dyDescent="0.25"/>
  <cols>
    <col min="1" max="1" width="5.5546875" style="5" customWidth="1"/>
    <col min="2" max="2" width="39.6640625" style="3" customWidth="1"/>
    <col min="3" max="3" width="9.109375" style="35" customWidth="1"/>
    <col min="4" max="4" width="14.44140625" style="3" customWidth="1"/>
    <col min="5" max="5" width="8.88671875" style="3" customWidth="1"/>
    <col min="6" max="6" width="14.6640625" style="3" customWidth="1"/>
    <col min="7" max="7" width="8.88671875" style="3" customWidth="1"/>
    <col min="8" max="9" width="11.6640625" style="3" customWidth="1"/>
    <col min="10" max="10" width="13.33203125" style="3" customWidth="1"/>
    <col min="11" max="11" width="13" style="3" customWidth="1"/>
    <col min="12" max="16384" width="8.88671875" style="3"/>
  </cols>
  <sheetData>
    <row r="1" spans="1:11" ht="14.4" thickBot="1" x14ac:dyDescent="0.3">
      <c r="C1" s="40"/>
      <c r="D1" s="25"/>
      <c r="E1" s="25"/>
      <c r="F1" s="25"/>
      <c r="G1" s="25"/>
      <c r="H1" s="25"/>
      <c r="K1" s="24" t="s">
        <v>269</v>
      </c>
    </row>
    <row r="2" spans="1:11" ht="14.4" customHeight="1" x14ac:dyDescent="0.25">
      <c r="B2" s="235" t="s">
        <v>20</v>
      </c>
      <c r="C2" s="785" t="str">
        <f>'A3-Operator-total'!$D$1</f>
        <v>(Nume operator)</v>
      </c>
      <c r="D2" s="786"/>
      <c r="E2" s="786"/>
      <c r="F2" s="787"/>
      <c r="G2" s="731"/>
    </row>
    <row r="3" spans="1:11" ht="13.95" customHeight="1" thickBot="1" x14ac:dyDescent="0.3">
      <c r="B3" s="236" t="s">
        <v>91</v>
      </c>
      <c r="C3" s="788">
        <f>'A3-Operator-total'!$D$2</f>
        <v>44608</v>
      </c>
      <c r="D3" s="789"/>
      <c r="E3" s="789"/>
      <c r="F3" s="790"/>
      <c r="G3" s="732"/>
    </row>
    <row r="4" spans="1:11" ht="13.95" customHeight="1" thickBot="1" x14ac:dyDescent="0.3">
      <c r="B4" s="304"/>
      <c r="C4" s="305"/>
      <c r="D4" s="305"/>
      <c r="E4" s="305"/>
      <c r="F4" s="305"/>
      <c r="G4" s="305"/>
    </row>
    <row r="5" spans="1:11" ht="13.8" thickBot="1" x14ac:dyDescent="0.3">
      <c r="B5" s="400" t="s">
        <v>396</v>
      </c>
      <c r="C5" s="401"/>
      <c r="D5" s="402"/>
      <c r="E5" s="402"/>
      <c r="F5" s="797" t="s">
        <v>268</v>
      </c>
      <c r="G5" s="798"/>
    </row>
    <row r="6" spans="1:11" ht="13.8" thickBot="1" x14ac:dyDescent="0.3">
      <c r="D6" s="36"/>
      <c r="E6" s="36"/>
      <c r="F6" s="36"/>
      <c r="G6" s="36"/>
      <c r="H6" s="36"/>
    </row>
    <row r="7" spans="1:11" ht="22.95" customHeight="1" x14ac:dyDescent="0.25">
      <c r="A7" s="761" t="s">
        <v>0</v>
      </c>
      <c r="B7" s="781" t="s">
        <v>1</v>
      </c>
      <c r="C7" s="768" t="s">
        <v>23</v>
      </c>
      <c r="D7" s="778" t="s">
        <v>134</v>
      </c>
      <c r="E7" s="779"/>
      <c r="F7" s="780" t="s">
        <v>2</v>
      </c>
      <c r="G7" s="796"/>
      <c r="H7" s="791" t="s">
        <v>344</v>
      </c>
      <c r="I7" s="776"/>
      <c r="J7" s="776"/>
      <c r="K7" s="777"/>
    </row>
    <row r="8" spans="1:11" ht="25.2" customHeight="1" thickBot="1" x14ac:dyDescent="0.3">
      <c r="A8" s="772"/>
      <c r="B8" s="782"/>
      <c r="C8" s="770"/>
      <c r="D8" s="407" t="s">
        <v>11</v>
      </c>
      <c r="E8" s="408" t="s">
        <v>51</v>
      </c>
      <c r="F8" s="405" t="s">
        <v>3</v>
      </c>
      <c r="G8" s="406" t="s">
        <v>51</v>
      </c>
      <c r="H8" s="265" t="s">
        <v>3</v>
      </c>
      <c r="I8" s="255" t="s">
        <v>51</v>
      </c>
      <c r="J8" s="256" t="s">
        <v>342</v>
      </c>
      <c r="K8" s="257" t="s">
        <v>343</v>
      </c>
    </row>
    <row r="9" spans="1:11" s="35" customFormat="1" ht="14.4" customHeight="1" thickBot="1" x14ac:dyDescent="0.25">
      <c r="A9" s="281">
        <v>0</v>
      </c>
      <c r="B9" s="270">
        <v>1</v>
      </c>
      <c r="C9" s="169">
        <v>2</v>
      </c>
      <c r="D9" s="273">
        <v>3</v>
      </c>
      <c r="E9" s="274">
        <v>4</v>
      </c>
      <c r="F9" s="271">
        <v>5</v>
      </c>
      <c r="G9" s="272">
        <v>6</v>
      </c>
      <c r="H9" s="328">
        <v>7</v>
      </c>
      <c r="I9" s="513">
        <v>8</v>
      </c>
      <c r="J9" s="514" t="s">
        <v>340</v>
      </c>
      <c r="K9" s="514" t="s">
        <v>341</v>
      </c>
    </row>
    <row r="10" spans="1:11" x14ac:dyDescent="0.25">
      <c r="A10" s="282"/>
      <c r="B10" s="263"/>
      <c r="C10" s="165"/>
      <c r="D10" s="204"/>
      <c r="E10" s="268"/>
      <c r="F10" s="15"/>
      <c r="G10" s="206"/>
      <c r="H10" s="204"/>
      <c r="I10" s="205"/>
      <c r="J10" s="207"/>
      <c r="K10" s="208"/>
    </row>
    <row r="11" spans="1:11" x14ac:dyDescent="0.25">
      <c r="A11" s="283" t="s">
        <v>25</v>
      </c>
      <c r="B11" s="258" t="s">
        <v>39</v>
      </c>
      <c r="C11" s="8" t="s">
        <v>83</v>
      </c>
      <c r="D11" s="67"/>
      <c r="E11" s="152"/>
      <c r="F11" s="82"/>
      <c r="G11" s="63"/>
      <c r="H11" s="67"/>
      <c r="I11" s="32"/>
      <c r="J11" s="41"/>
      <c r="K11" s="50"/>
    </row>
    <row r="12" spans="1:11" x14ac:dyDescent="0.25">
      <c r="A12" s="284"/>
      <c r="B12" s="259" t="s">
        <v>272</v>
      </c>
      <c r="C12" s="8" t="s">
        <v>83</v>
      </c>
      <c r="D12" s="69"/>
      <c r="E12" s="152"/>
      <c r="F12" s="81"/>
      <c r="G12" s="63"/>
      <c r="H12" s="69"/>
      <c r="I12" s="32"/>
      <c r="J12" s="41"/>
      <c r="K12" s="50"/>
    </row>
    <row r="13" spans="1:11" x14ac:dyDescent="0.25">
      <c r="A13" s="284"/>
      <c r="B13" s="259" t="s">
        <v>270</v>
      </c>
      <c r="C13" s="8" t="s">
        <v>83</v>
      </c>
      <c r="D13" s="69"/>
      <c r="E13" s="152"/>
      <c r="F13" s="81"/>
      <c r="G13" s="63"/>
      <c r="H13" s="69"/>
      <c r="I13" s="32"/>
      <c r="J13" s="41"/>
      <c r="K13" s="50"/>
    </row>
    <row r="14" spans="1:11" x14ac:dyDescent="0.25">
      <c r="A14" s="284"/>
      <c r="B14" s="157" t="s">
        <v>330</v>
      </c>
      <c r="C14" s="8" t="s">
        <v>83</v>
      </c>
      <c r="D14" s="69"/>
      <c r="E14" s="152"/>
      <c r="F14" s="81"/>
      <c r="G14" s="63"/>
      <c r="H14" s="69"/>
      <c r="I14" s="32"/>
      <c r="J14" s="41"/>
      <c r="K14" s="50"/>
    </row>
    <row r="15" spans="1:11" ht="26.4" x14ac:dyDescent="0.25">
      <c r="A15" s="284"/>
      <c r="B15" s="157" t="s">
        <v>333</v>
      </c>
      <c r="C15" s="8" t="s">
        <v>83</v>
      </c>
      <c r="D15" s="69"/>
      <c r="E15" s="152"/>
      <c r="F15" s="81"/>
      <c r="G15" s="63"/>
      <c r="H15" s="69"/>
      <c r="I15" s="32"/>
      <c r="J15" s="41"/>
      <c r="K15" s="50"/>
    </row>
    <row r="16" spans="1:11" x14ac:dyDescent="0.25">
      <c r="A16" s="284"/>
      <c r="B16" s="157" t="s">
        <v>271</v>
      </c>
      <c r="C16" s="8" t="s">
        <v>83</v>
      </c>
      <c r="D16" s="69"/>
      <c r="E16" s="152"/>
      <c r="F16" s="81"/>
      <c r="G16" s="63"/>
      <c r="H16" s="69"/>
      <c r="I16" s="32"/>
      <c r="J16" s="41"/>
      <c r="K16" s="50"/>
    </row>
    <row r="17" spans="1:11" ht="13.8" thickBot="1" x14ac:dyDescent="0.3">
      <c r="A17" s="290"/>
      <c r="B17" s="316" t="s">
        <v>40</v>
      </c>
      <c r="C17" s="10" t="s">
        <v>83</v>
      </c>
      <c r="D17" s="309"/>
      <c r="E17" s="310"/>
      <c r="F17" s="251"/>
      <c r="G17" s="311"/>
      <c r="H17" s="309"/>
      <c r="I17" s="312"/>
      <c r="J17" s="313"/>
      <c r="K17" s="314"/>
    </row>
    <row r="18" spans="1:11" x14ac:dyDescent="0.25">
      <c r="A18" s="306" t="s">
        <v>28</v>
      </c>
      <c r="B18" s="263" t="s">
        <v>38</v>
      </c>
      <c r="C18" s="295" t="s">
        <v>83</v>
      </c>
      <c r="D18" s="128"/>
      <c r="E18" s="151"/>
      <c r="F18" s="84"/>
      <c r="G18" s="124"/>
      <c r="H18" s="128"/>
      <c r="I18" s="103"/>
      <c r="J18" s="307"/>
      <c r="K18" s="308"/>
    </row>
    <row r="19" spans="1:11" x14ac:dyDescent="0.25">
      <c r="A19" s="285" t="s">
        <v>69</v>
      </c>
      <c r="B19" s="259" t="s">
        <v>62</v>
      </c>
      <c r="C19" s="8" t="s">
        <v>83</v>
      </c>
      <c r="D19" s="69"/>
      <c r="E19" s="152"/>
      <c r="F19" s="81"/>
      <c r="G19" s="63"/>
      <c r="H19" s="69"/>
      <c r="I19" s="32"/>
      <c r="J19" s="41"/>
      <c r="K19" s="50"/>
    </row>
    <row r="20" spans="1:11" x14ac:dyDescent="0.25">
      <c r="A20" s="284"/>
      <c r="B20" s="260" t="s">
        <v>4</v>
      </c>
      <c r="C20" s="8" t="s">
        <v>83</v>
      </c>
      <c r="D20" s="69"/>
      <c r="E20" s="152"/>
      <c r="F20" s="81"/>
      <c r="G20" s="63"/>
      <c r="H20" s="69"/>
      <c r="I20" s="32"/>
      <c r="J20" s="41"/>
      <c r="K20" s="50"/>
    </row>
    <row r="21" spans="1:11" ht="26.4" x14ac:dyDescent="0.25">
      <c r="A21" s="284"/>
      <c r="B21" s="260" t="s">
        <v>63</v>
      </c>
      <c r="C21" s="8" t="s">
        <v>83</v>
      </c>
      <c r="D21" s="69"/>
      <c r="E21" s="152"/>
      <c r="F21" s="81"/>
      <c r="G21" s="63"/>
      <c r="H21" s="69"/>
      <c r="I21" s="32"/>
      <c r="J21" s="41"/>
      <c r="K21" s="50"/>
    </row>
    <row r="22" spans="1:11" ht="39.6" x14ac:dyDescent="0.25">
      <c r="A22" s="284"/>
      <c r="B22" s="260" t="s">
        <v>42</v>
      </c>
      <c r="C22" s="8" t="s">
        <v>83</v>
      </c>
      <c r="D22" s="69"/>
      <c r="E22" s="152"/>
      <c r="F22" s="81"/>
      <c r="G22" s="63"/>
      <c r="H22" s="69"/>
      <c r="I22" s="32"/>
      <c r="J22" s="41"/>
      <c r="K22" s="50"/>
    </row>
    <row r="23" spans="1:11" x14ac:dyDescent="0.25">
      <c r="A23" s="284"/>
      <c r="B23" s="260" t="s">
        <v>64</v>
      </c>
      <c r="C23" s="8" t="s">
        <v>83</v>
      </c>
      <c r="D23" s="69"/>
      <c r="E23" s="152"/>
      <c r="F23" s="81"/>
      <c r="G23" s="63"/>
      <c r="H23" s="69"/>
      <c r="I23" s="32"/>
      <c r="J23" s="41"/>
      <c r="K23" s="50"/>
    </row>
    <row r="24" spans="1:11" x14ac:dyDescent="0.25">
      <c r="A24" s="284"/>
      <c r="B24" s="261" t="s">
        <v>41</v>
      </c>
      <c r="C24" s="8" t="s">
        <v>83</v>
      </c>
      <c r="D24" s="69"/>
      <c r="E24" s="152"/>
      <c r="F24" s="81"/>
      <c r="G24" s="63"/>
      <c r="H24" s="69"/>
      <c r="I24" s="32"/>
      <c r="J24" s="41"/>
      <c r="K24" s="50"/>
    </row>
    <row r="25" spans="1:11" x14ac:dyDescent="0.25">
      <c r="A25" s="284"/>
      <c r="B25" s="261" t="s">
        <v>43</v>
      </c>
      <c r="C25" s="8" t="s">
        <v>83</v>
      </c>
      <c r="D25" s="69"/>
      <c r="E25" s="152"/>
      <c r="F25" s="81"/>
      <c r="G25" s="63"/>
      <c r="H25" s="69"/>
      <c r="I25" s="32"/>
      <c r="J25" s="41"/>
      <c r="K25" s="50"/>
    </row>
    <row r="26" spans="1:11" x14ac:dyDescent="0.25">
      <c r="A26" s="284"/>
      <c r="B26" s="261" t="s">
        <v>65</v>
      </c>
      <c r="C26" s="8" t="s">
        <v>83</v>
      </c>
      <c r="D26" s="69"/>
      <c r="E26" s="152"/>
      <c r="F26" s="81"/>
      <c r="G26" s="63"/>
      <c r="H26" s="69"/>
      <c r="I26" s="32"/>
      <c r="J26" s="41"/>
      <c r="K26" s="50"/>
    </row>
    <row r="27" spans="1:11" x14ac:dyDescent="0.25">
      <c r="A27" s="284"/>
      <c r="B27" s="261" t="s">
        <v>368</v>
      </c>
      <c r="C27" s="8" t="s">
        <v>83</v>
      </c>
      <c r="D27" s="69"/>
      <c r="E27" s="152"/>
      <c r="F27" s="81"/>
      <c r="G27" s="63"/>
      <c r="H27" s="69"/>
      <c r="I27" s="32"/>
      <c r="J27" s="41"/>
      <c r="K27" s="50"/>
    </row>
    <row r="28" spans="1:11" x14ac:dyDescent="0.25">
      <c r="A28" s="284"/>
      <c r="B28" s="261" t="s">
        <v>5</v>
      </c>
      <c r="C28" s="8" t="s">
        <v>83</v>
      </c>
      <c r="D28" s="69"/>
      <c r="E28" s="152"/>
      <c r="F28" s="81"/>
      <c r="G28" s="63"/>
      <c r="H28" s="69"/>
      <c r="I28" s="32"/>
      <c r="J28" s="41"/>
      <c r="K28" s="50"/>
    </row>
    <row r="29" spans="1:11" x14ac:dyDescent="0.25">
      <c r="A29" s="284"/>
      <c r="B29" s="261" t="s">
        <v>6</v>
      </c>
      <c r="C29" s="8" t="s">
        <v>83</v>
      </c>
      <c r="D29" s="69"/>
      <c r="E29" s="152"/>
      <c r="F29" s="81"/>
      <c r="G29" s="63"/>
      <c r="H29" s="69"/>
      <c r="I29" s="32"/>
      <c r="J29" s="41"/>
      <c r="K29" s="50"/>
    </row>
    <row r="30" spans="1:11" x14ac:dyDescent="0.25">
      <c r="A30" s="284"/>
      <c r="B30" s="261" t="s">
        <v>44</v>
      </c>
      <c r="C30" s="8" t="s">
        <v>83</v>
      </c>
      <c r="D30" s="69"/>
      <c r="E30" s="152"/>
      <c r="F30" s="81"/>
      <c r="G30" s="63"/>
      <c r="H30" s="69"/>
      <c r="I30" s="32"/>
      <c r="J30" s="41"/>
      <c r="K30" s="50"/>
    </row>
    <row r="31" spans="1:11" x14ac:dyDescent="0.25">
      <c r="A31" s="284"/>
      <c r="B31" s="261" t="s">
        <v>45</v>
      </c>
      <c r="C31" s="8" t="s">
        <v>83</v>
      </c>
      <c r="D31" s="69"/>
      <c r="E31" s="152"/>
      <c r="F31" s="81"/>
      <c r="G31" s="63"/>
      <c r="H31" s="69"/>
      <c r="I31" s="32"/>
      <c r="J31" s="41"/>
      <c r="K31" s="50"/>
    </row>
    <row r="32" spans="1:11" x14ac:dyDescent="0.25">
      <c r="A32" s="284" t="s">
        <v>70</v>
      </c>
      <c r="B32" s="259" t="s">
        <v>50</v>
      </c>
      <c r="C32" s="8" t="s">
        <v>83</v>
      </c>
      <c r="D32" s="69"/>
      <c r="E32" s="152"/>
      <c r="F32" s="81"/>
      <c r="G32" s="63"/>
      <c r="H32" s="69"/>
      <c r="I32" s="32"/>
      <c r="J32" s="41"/>
      <c r="K32" s="50"/>
    </row>
    <row r="33" spans="1:11" x14ac:dyDescent="0.25">
      <c r="A33" s="284"/>
      <c r="B33" s="158" t="s">
        <v>331</v>
      </c>
      <c r="C33" s="8" t="s">
        <v>83</v>
      </c>
      <c r="D33" s="69"/>
      <c r="E33" s="152"/>
      <c r="F33" s="81"/>
      <c r="G33" s="63"/>
      <c r="H33" s="69"/>
      <c r="I33" s="32"/>
      <c r="J33" s="41"/>
      <c r="K33" s="50"/>
    </row>
    <row r="34" spans="1:11" ht="26.4" x14ac:dyDescent="0.25">
      <c r="A34" s="284"/>
      <c r="B34" s="260" t="s">
        <v>361</v>
      </c>
      <c r="C34" s="8" t="s">
        <v>83</v>
      </c>
      <c r="D34" s="69"/>
      <c r="E34" s="152"/>
      <c r="F34" s="81"/>
      <c r="G34" s="63"/>
      <c r="H34" s="69"/>
      <c r="I34" s="32"/>
      <c r="J34" s="41"/>
      <c r="K34" s="50"/>
    </row>
    <row r="35" spans="1:11" ht="26.4" x14ac:dyDescent="0.25">
      <c r="A35" s="284"/>
      <c r="B35" s="158" t="s">
        <v>346</v>
      </c>
      <c r="C35" s="8" t="s">
        <v>83</v>
      </c>
      <c r="D35" s="69"/>
      <c r="E35" s="152"/>
      <c r="F35" s="81"/>
      <c r="G35" s="63"/>
      <c r="H35" s="69"/>
      <c r="I35" s="32"/>
      <c r="J35" s="41"/>
      <c r="K35" s="50"/>
    </row>
    <row r="36" spans="1:11" ht="27.6" x14ac:dyDescent="0.25">
      <c r="A36" s="284"/>
      <c r="B36" s="260" t="s">
        <v>67</v>
      </c>
      <c r="C36" s="8" t="s">
        <v>83</v>
      </c>
      <c r="D36" s="69"/>
      <c r="E36" s="152"/>
      <c r="F36" s="81"/>
      <c r="G36" s="63"/>
      <c r="H36" s="69"/>
      <c r="I36" s="32"/>
      <c r="J36" s="41"/>
      <c r="K36" s="50"/>
    </row>
    <row r="37" spans="1:11" x14ac:dyDescent="0.25">
      <c r="A37" s="284" t="s">
        <v>71</v>
      </c>
      <c r="B37" s="259" t="s">
        <v>29</v>
      </c>
      <c r="C37" s="8" t="s">
        <v>83</v>
      </c>
      <c r="D37" s="69"/>
      <c r="E37" s="152"/>
      <c r="F37" s="81"/>
      <c r="G37" s="63"/>
      <c r="H37" s="69"/>
      <c r="I37" s="32"/>
      <c r="J37" s="41"/>
      <c r="K37" s="50"/>
    </row>
    <row r="38" spans="1:11" x14ac:dyDescent="0.25">
      <c r="A38" s="284" t="s">
        <v>72</v>
      </c>
      <c r="B38" s="262" t="s">
        <v>48</v>
      </c>
      <c r="C38" s="8" t="s">
        <v>83</v>
      </c>
      <c r="D38" s="69"/>
      <c r="E38" s="152"/>
      <c r="F38" s="81"/>
      <c r="G38" s="63"/>
      <c r="H38" s="69"/>
      <c r="I38" s="32"/>
      <c r="J38" s="41"/>
      <c r="K38" s="50"/>
    </row>
    <row r="39" spans="1:11" x14ac:dyDescent="0.25">
      <c r="A39" s="284" t="s">
        <v>73</v>
      </c>
      <c r="B39" s="259" t="s">
        <v>7</v>
      </c>
      <c r="C39" s="8" t="s">
        <v>83</v>
      </c>
      <c r="D39" s="69"/>
      <c r="E39" s="152"/>
      <c r="F39" s="81"/>
      <c r="G39" s="63"/>
      <c r="H39" s="69"/>
      <c r="I39" s="32"/>
      <c r="J39" s="41"/>
      <c r="K39" s="50"/>
    </row>
    <row r="40" spans="1:11" x14ac:dyDescent="0.25">
      <c r="A40" s="286" t="s">
        <v>74</v>
      </c>
      <c r="B40" s="259" t="s">
        <v>8</v>
      </c>
      <c r="C40" s="8" t="s">
        <v>83</v>
      </c>
      <c r="D40" s="69"/>
      <c r="E40" s="152"/>
      <c r="F40" s="81"/>
      <c r="G40" s="63"/>
      <c r="H40" s="69"/>
      <c r="I40" s="32"/>
      <c r="J40" s="41"/>
      <c r="K40" s="50"/>
    </row>
    <row r="41" spans="1:11" x14ac:dyDescent="0.25">
      <c r="A41" s="286" t="s">
        <v>75</v>
      </c>
      <c r="B41" s="259" t="s">
        <v>49</v>
      </c>
      <c r="C41" s="8" t="s">
        <v>83</v>
      </c>
      <c r="D41" s="69"/>
      <c r="E41" s="152"/>
      <c r="F41" s="81"/>
      <c r="G41" s="63"/>
      <c r="H41" s="69"/>
      <c r="I41" s="32"/>
      <c r="J41" s="41"/>
      <c r="K41" s="50"/>
    </row>
    <row r="42" spans="1:11" x14ac:dyDescent="0.25">
      <c r="A42" s="287" t="s">
        <v>30</v>
      </c>
      <c r="B42" s="258" t="s">
        <v>332</v>
      </c>
      <c r="C42" s="8" t="s">
        <v>83</v>
      </c>
      <c r="D42" s="67"/>
      <c r="E42" s="152"/>
      <c r="F42" s="82"/>
      <c r="G42" s="63"/>
      <c r="H42" s="67"/>
      <c r="I42" s="32"/>
      <c r="J42" s="41"/>
      <c r="K42" s="50"/>
    </row>
    <row r="43" spans="1:11" ht="19.95" customHeight="1" x14ac:dyDescent="0.25">
      <c r="A43" s="287" t="s">
        <v>31</v>
      </c>
      <c r="B43" s="279" t="s">
        <v>394</v>
      </c>
      <c r="C43" s="8" t="s">
        <v>83</v>
      </c>
      <c r="D43" s="68"/>
      <c r="E43" s="152"/>
      <c r="F43" s="215"/>
      <c r="G43" s="63"/>
      <c r="H43" s="68"/>
      <c r="I43" s="32"/>
      <c r="J43" s="41"/>
      <c r="K43" s="50"/>
    </row>
    <row r="44" spans="1:11" x14ac:dyDescent="0.25">
      <c r="A44" s="287" t="s">
        <v>33</v>
      </c>
      <c r="B44" s="258" t="s">
        <v>76</v>
      </c>
      <c r="C44" s="8" t="s">
        <v>83</v>
      </c>
      <c r="D44" s="69"/>
      <c r="E44" s="152"/>
      <c r="F44" s="81"/>
      <c r="G44" s="63"/>
      <c r="H44" s="69"/>
      <c r="I44" s="32"/>
      <c r="J44" s="41"/>
      <c r="K44" s="50"/>
    </row>
    <row r="45" spans="1:11" ht="13.8" thickBot="1" x14ac:dyDescent="0.3">
      <c r="A45" s="325" t="s">
        <v>34</v>
      </c>
      <c r="B45" s="517" t="s">
        <v>339</v>
      </c>
      <c r="C45" s="518" t="s">
        <v>83</v>
      </c>
      <c r="D45" s="72"/>
      <c r="E45" s="155"/>
      <c r="F45" s="483"/>
      <c r="G45" s="137"/>
      <c r="H45" s="72"/>
      <c r="I45" s="136"/>
      <c r="J45" s="519"/>
      <c r="K45" s="520"/>
    </row>
    <row r="46" spans="1:11" s="38" customFormat="1" ht="21" customHeight="1" thickBot="1" x14ac:dyDescent="0.3">
      <c r="A46" s="484" t="s">
        <v>35</v>
      </c>
      <c r="B46" s="529" t="s">
        <v>350</v>
      </c>
      <c r="C46" s="530" t="s">
        <v>51</v>
      </c>
      <c r="D46" s="490"/>
      <c r="E46" s="491"/>
      <c r="F46" s="487"/>
      <c r="G46" s="489"/>
      <c r="H46" s="490"/>
      <c r="I46" s="488"/>
      <c r="J46" s="531"/>
      <c r="K46" s="532"/>
    </row>
    <row r="47" spans="1:11" s="39" customFormat="1" ht="18" hidden="1" customHeight="1" x14ac:dyDescent="0.25">
      <c r="A47" s="521"/>
      <c r="B47" s="522" t="s">
        <v>349</v>
      </c>
      <c r="C47" s="523" t="s">
        <v>348</v>
      </c>
      <c r="D47" s="524"/>
      <c r="E47" s="525"/>
      <c r="F47" s="526"/>
      <c r="G47" s="527"/>
      <c r="H47" s="524"/>
      <c r="I47" s="528"/>
      <c r="J47" s="307"/>
      <c r="K47" s="308"/>
    </row>
    <row r="48" spans="1:11" x14ac:dyDescent="0.25">
      <c r="A48" s="302" t="s">
        <v>36</v>
      </c>
      <c r="B48" s="303" t="s">
        <v>10</v>
      </c>
      <c r="C48" s="297" t="s">
        <v>26</v>
      </c>
      <c r="D48" s="145"/>
      <c r="E48" s="146"/>
      <c r="F48" s="143"/>
      <c r="G48" s="77"/>
      <c r="H48" s="75"/>
      <c r="I48" s="76"/>
      <c r="J48" s="276"/>
      <c r="K48" s="277"/>
    </row>
    <row r="49" spans="1:11" ht="13.8" thickBot="1" x14ac:dyDescent="0.3">
      <c r="A49" s="289" t="s">
        <v>78</v>
      </c>
      <c r="B49" s="264" t="s">
        <v>9</v>
      </c>
      <c r="C49" s="9" t="s">
        <v>26</v>
      </c>
      <c r="D49" s="130"/>
      <c r="E49" s="131"/>
      <c r="F49" s="85"/>
      <c r="G49" s="66"/>
      <c r="H49" s="71"/>
      <c r="I49" s="59"/>
      <c r="J49" s="60"/>
      <c r="K49" s="61"/>
    </row>
    <row r="52" spans="1:11" x14ac:dyDescent="0.25">
      <c r="A52" s="5" t="s">
        <v>77</v>
      </c>
      <c r="B52" s="3" t="s">
        <v>355</v>
      </c>
    </row>
    <row r="53" spans="1:11" ht="33.6" customHeight="1" x14ac:dyDescent="0.25">
      <c r="B53" s="773" t="s">
        <v>356</v>
      </c>
      <c r="C53" s="773"/>
      <c r="D53" s="773"/>
      <c r="E53" s="773"/>
      <c r="F53" s="773"/>
      <c r="G53" s="773"/>
      <c r="H53" s="773"/>
      <c r="I53" s="773"/>
      <c r="J53" s="773"/>
      <c r="K53" s="773"/>
    </row>
    <row r="54" spans="1:11" ht="27.6" customHeight="1" x14ac:dyDescent="0.25">
      <c r="B54" s="774" t="s">
        <v>362</v>
      </c>
      <c r="C54" s="774"/>
      <c r="D54" s="774"/>
      <c r="E54" s="774"/>
      <c r="F54" s="774"/>
      <c r="G54" s="774"/>
      <c r="H54" s="774"/>
      <c r="I54" s="774"/>
      <c r="J54" s="774"/>
      <c r="K54" s="774"/>
    </row>
    <row r="55" spans="1:11" ht="19.2" customHeight="1" x14ac:dyDescent="0.25">
      <c r="B55" s="773" t="s">
        <v>363</v>
      </c>
      <c r="C55" s="773"/>
      <c r="D55" s="773"/>
      <c r="E55" s="773"/>
      <c r="F55" s="773"/>
      <c r="G55" s="773"/>
      <c r="H55" s="773"/>
      <c r="I55" s="773"/>
      <c r="J55" s="773"/>
      <c r="K55" s="773"/>
    </row>
    <row r="56" spans="1:11" ht="13.8" x14ac:dyDescent="0.25">
      <c r="B56" s="25"/>
      <c r="C56" s="42"/>
    </row>
  </sheetData>
  <mergeCells count="12">
    <mergeCell ref="C3:F3"/>
    <mergeCell ref="C2:F2"/>
    <mergeCell ref="H7:K7"/>
    <mergeCell ref="B53:K53"/>
    <mergeCell ref="B54:K54"/>
    <mergeCell ref="B55:K55"/>
    <mergeCell ref="F5:G5"/>
    <mergeCell ref="A7:A8"/>
    <mergeCell ref="B7:B8"/>
    <mergeCell ref="C7:C8"/>
    <mergeCell ref="D7:E7"/>
    <mergeCell ref="F7:G7"/>
  </mergeCells>
  <pageMargins left="0.70866141732283472" right="0.31496062992125984" top="0.35433070866141736" bottom="0.35433070866141736" header="0.31496062992125984" footer="0.31496062992125984"/>
  <pageSetup paperSize="9" scale="6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W84"/>
  <sheetViews>
    <sheetView view="pageBreakPreview" zoomScale="85" zoomScaleNormal="85" zoomScaleSheetLayoutView="85" workbookViewId="0">
      <pane xSplit="3" ySplit="2" topLeftCell="D6" activePane="bottomRight" state="frozen"/>
      <selection pane="topRight" activeCell="D1" sqref="D1"/>
      <selection pane="bottomLeft" activeCell="A4" sqref="A4"/>
      <selection pane="bottomRight" activeCell="E19" sqref="E19"/>
    </sheetView>
  </sheetViews>
  <sheetFormatPr defaultColWidth="8.88671875" defaultRowHeight="13.2" x14ac:dyDescent="0.25"/>
  <cols>
    <col min="1" max="1" width="5.88671875" style="5" customWidth="1"/>
    <col min="2" max="2" width="39.109375" style="3" customWidth="1"/>
    <col min="3" max="3" width="6.5546875" style="95" customWidth="1"/>
    <col min="4" max="4" width="12.5546875" style="35" customWidth="1"/>
    <col min="5" max="5" width="10.88671875" style="35" customWidth="1"/>
    <col min="6" max="8" width="9.88671875" style="35" customWidth="1"/>
    <col min="9" max="9" width="12.5546875" style="3" customWidth="1"/>
    <col min="10" max="11" width="10.109375" style="3" customWidth="1"/>
    <col min="12" max="12" width="12.109375" style="3" customWidth="1"/>
    <col min="13" max="16" width="11.5546875" style="3" customWidth="1"/>
    <col min="17" max="17" width="12.33203125" style="3" customWidth="1"/>
    <col min="18" max="16384" width="8.88671875" style="3"/>
  </cols>
  <sheetData>
    <row r="1" spans="1:23" ht="25.2" customHeight="1" thickBot="1" x14ac:dyDescent="0.3">
      <c r="C1" s="40"/>
      <c r="D1" s="40"/>
      <c r="E1" s="40"/>
      <c r="F1" s="40"/>
      <c r="G1" s="40"/>
      <c r="H1" s="40"/>
      <c r="I1" s="25"/>
      <c r="J1" s="25"/>
      <c r="K1" s="25"/>
      <c r="L1" s="25"/>
      <c r="M1" s="25"/>
      <c r="N1" s="25"/>
      <c r="O1" s="25"/>
      <c r="W1" s="24" t="s">
        <v>239</v>
      </c>
    </row>
    <row r="2" spans="1:23" ht="14.4" customHeight="1" x14ac:dyDescent="0.25">
      <c r="B2" s="799" t="s">
        <v>20</v>
      </c>
      <c r="C2" s="800"/>
      <c r="D2" s="843" t="str">
        <f>'A3-Operator-total'!D1:G1</f>
        <v>(Nume operator)</v>
      </c>
      <c r="E2" s="844"/>
      <c r="F2" s="844"/>
      <c r="G2" s="845"/>
      <c r="H2" s="88"/>
      <c r="I2" s="53"/>
      <c r="J2" s="90"/>
      <c r="K2" s="90"/>
      <c r="L2" s="90"/>
      <c r="M2" s="88"/>
      <c r="N2" s="88"/>
      <c r="O2" s="88"/>
      <c r="P2" s="88"/>
    </row>
    <row r="3" spans="1:23" ht="19.2" customHeight="1" thickBot="1" x14ac:dyDescent="0.3">
      <c r="B3" s="801" t="s">
        <v>91</v>
      </c>
      <c r="C3" s="802"/>
      <c r="D3" s="846">
        <f>'A3-Operator-total'!D2:F2</f>
        <v>44608</v>
      </c>
      <c r="E3" s="847"/>
      <c r="F3" s="847"/>
      <c r="G3" s="848"/>
      <c r="H3" s="92"/>
      <c r="I3" s="90"/>
      <c r="J3" s="90"/>
      <c r="K3" s="90"/>
      <c r="L3" s="90"/>
      <c r="M3" s="88"/>
      <c r="N3" s="88"/>
      <c r="O3" s="88"/>
      <c r="P3" s="88"/>
    </row>
    <row r="4" spans="1:23" ht="15.6" x14ac:dyDescent="0.3">
      <c r="B4" s="92"/>
      <c r="C4" s="92"/>
      <c r="D4" s="335"/>
      <c r="E4" s="335"/>
      <c r="F4" s="335"/>
      <c r="G4" s="92"/>
      <c r="H4" s="92"/>
      <c r="I4" s="91"/>
      <c r="J4" s="91"/>
      <c r="K4" s="170"/>
      <c r="L4" s="91"/>
      <c r="M4" s="89"/>
      <c r="N4" s="89"/>
      <c r="O4" s="89"/>
      <c r="P4" s="89"/>
    </row>
    <row r="5" spans="1:23" ht="15.6" x14ac:dyDescent="0.3">
      <c r="B5" s="336" t="s">
        <v>391</v>
      </c>
      <c r="C5" s="92"/>
      <c r="D5" s="335"/>
      <c r="E5" s="335"/>
      <c r="F5" s="335"/>
      <c r="G5" s="92"/>
      <c r="H5" s="92"/>
      <c r="I5" s="91"/>
      <c r="J5" s="91"/>
      <c r="K5" s="170"/>
      <c r="L5" s="91"/>
      <c r="M5" s="89"/>
      <c r="N5" s="89"/>
      <c r="O5" s="89"/>
      <c r="P5" s="89"/>
    </row>
    <row r="6" spans="1:23" ht="13.8" thickBot="1" x14ac:dyDescent="0.3"/>
    <row r="7" spans="1:23" ht="27" customHeight="1" thickBot="1" x14ac:dyDescent="0.3">
      <c r="A7" s="778" t="s">
        <v>0</v>
      </c>
      <c r="B7" s="796" t="s">
        <v>1</v>
      </c>
      <c r="C7" s="837" t="s">
        <v>13</v>
      </c>
      <c r="D7" s="840" t="s">
        <v>2</v>
      </c>
      <c r="E7" s="841"/>
      <c r="F7" s="841"/>
      <c r="G7" s="841"/>
      <c r="H7" s="841"/>
      <c r="I7" s="841"/>
      <c r="J7" s="841"/>
      <c r="K7" s="841"/>
      <c r="L7" s="841"/>
      <c r="M7" s="841"/>
      <c r="N7" s="841"/>
      <c r="O7" s="841"/>
      <c r="P7" s="841"/>
      <c r="Q7" s="841"/>
      <c r="R7" s="841"/>
      <c r="S7" s="841"/>
      <c r="T7" s="841"/>
      <c r="U7" s="841"/>
      <c r="V7" s="841"/>
      <c r="W7" s="842"/>
    </row>
    <row r="8" spans="1:23" ht="17.399999999999999" customHeight="1" x14ac:dyDescent="0.25">
      <c r="A8" s="809"/>
      <c r="B8" s="832"/>
      <c r="C8" s="838"/>
      <c r="D8" s="829" t="s">
        <v>94</v>
      </c>
      <c r="E8" s="830"/>
      <c r="F8" s="830"/>
      <c r="G8" s="830"/>
      <c r="H8" s="831"/>
      <c r="I8" s="810" t="s">
        <v>81</v>
      </c>
      <c r="J8" s="763"/>
      <c r="K8" s="781"/>
      <c r="L8" s="810" t="s">
        <v>12</v>
      </c>
      <c r="M8" s="763"/>
      <c r="N8" s="781"/>
      <c r="O8" s="810" t="s">
        <v>84</v>
      </c>
      <c r="P8" s="763"/>
      <c r="Q8" s="781"/>
      <c r="R8" s="810" t="s">
        <v>338</v>
      </c>
      <c r="S8" s="763"/>
      <c r="T8" s="781"/>
      <c r="U8" s="763" t="s">
        <v>366</v>
      </c>
      <c r="V8" s="763"/>
      <c r="W8" s="781"/>
    </row>
    <row r="9" spans="1:23" ht="18" customHeight="1" x14ac:dyDescent="0.25">
      <c r="A9" s="809"/>
      <c r="B9" s="832"/>
      <c r="C9" s="838"/>
      <c r="D9" s="835" t="s">
        <v>24</v>
      </c>
      <c r="E9" s="849" t="s">
        <v>92</v>
      </c>
      <c r="F9" s="832" t="s">
        <v>93</v>
      </c>
      <c r="G9" s="833"/>
      <c r="H9" s="834"/>
      <c r="I9" s="811"/>
      <c r="J9" s="764"/>
      <c r="K9" s="812"/>
      <c r="L9" s="811"/>
      <c r="M9" s="764"/>
      <c r="N9" s="812"/>
      <c r="O9" s="811"/>
      <c r="P9" s="764"/>
      <c r="Q9" s="812"/>
      <c r="R9" s="811"/>
      <c r="S9" s="764"/>
      <c r="T9" s="812"/>
      <c r="U9" s="764"/>
      <c r="V9" s="764"/>
      <c r="W9" s="812"/>
    </row>
    <row r="10" spans="1:23" ht="37.950000000000003" customHeight="1" x14ac:dyDescent="0.25">
      <c r="A10" s="809"/>
      <c r="B10" s="832"/>
      <c r="C10" s="839"/>
      <c r="D10" s="836"/>
      <c r="E10" s="849"/>
      <c r="F10" s="595" t="s">
        <v>103</v>
      </c>
      <c r="G10" s="595" t="s">
        <v>105</v>
      </c>
      <c r="H10" s="596" t="s">
        <v>104</v>
      </c>
      <c r="I10" s="597" t="s">
        <v>24</v>
      </c>
      <c r="J10" s="479" t="s">
        <v>92</v>
      </c>
      <c r="K10" s="480" t="s">
        <v>93</v>
      </c>
      <c r="L10" s="478" t="s">
        <v>24</v>
      </c>
      <c r="M10" s="479" t="s">
        <v>92</v>
      </c>
      <c r="N10" s="598" t="s">
        <v>93</v>
      </c>
      <c r="O10" s="478" t="s">
        <v>24</v>
      </c>
      <c r="P10" s="479" t="s">
        <v>92</v>
      </c>
      <c r="Q10" s="598" t="s">
        <v>93</v>
      </c>
      <c r="R10" s="478" t="s">
        <v>24</v>
      </c>
      <c r="S10" s="479" t="s">
        <v>92</v>
      </c>
      <c r="T10" s="598" t="s">
        <v>93</v>
      </c>
      <c r="U10" s="597" t="s">
        <v>24</v>
      </c>
      <c r="V10" s="479" t="s">
        <v>92</v>
      </c>
      <c r="W10" s="598" t="s">
        <v>93</v>
      </c>
    </row>
    <row r="11" spans="1:23" s="35" customFormat="1" ht="14.4" customHeight="1" thickBot="1" x14ac:dyDescent="0.25">
      <c r="A11" s="104">
        <v>0</v>
      </c>
      <c r="B11" s="108">
        <v>1</v>
      </c>
      <c r="C11" s="278">
        <v>2</v>
      </c>
      <c r="D11" s="111">
        <v>3</v>
      </c>
      <c r="E11" s="105">
        <v>4</v>
      </c>
      <c r="F11" s="105">
        <v>5</v>
      </c>
      <c r="G11" s="105">
        <v>6</v>
      </c>
      <c r="H11" s="112">
        <v>7</v>
      </c>
      <c r="I11" s="105">
        <v>8</v>
      </c>
      <c r="J11" s="106">
        <v>9</v>
      </c>
      <c r="K11" s="123">
        <v>10</v>
      </c>
      <c r="L11" s="111">
        <v>11</v>
      </c>
      <c r="M11" s="106">
        <v>12</v>
      </c>
      <c r="N11" s="107">
        <v>13</v>
      </c>
      <c r="O11" s="111">
        <v>14</v>
      </c>
      <c r="P11" s="106">
        <v>15</v>
      </c>
      <c r="Q11" s="107">
        <v>16</v>
      </c>
      <c r="R11" s="111">
        <v>14</v>
      </c>
      <c r="S11" s="106">
        <v>15</v>
      </c>
      <c r="T11" s="107">
        <v>16</v>
      </c>
      <c r="U11" s="105">
        <v>14</v>
      </c>
      <c r="V11" s="106">
        <v>15</v>
      </c>
      <c r="W11" s="107">
        <v>16</v>
      </c>
    </row>
    <row r="12" spans="1:23" s="502" customFormat="1" ht="25.95" customHeight="1" thickBot="1" x14ac:dyDescent="0.3">
      <c r="A12" s="492"/>
      <c r="B12" s="493" t="s">
        <v>386</v>
      </c>
      <c r="C12" s="494" t="s">
        <v>32</v>
      </c>
      <c r="D12" s="495"/>
      <c r="E12" s="496"/>
      <c r="F12" s="709">
        <f>G12+H12</f>
        <v>0</v>
      </c>
      <c r="G12" s="710"/>
      <c r="H12" s="399"/>
      <c r="I12" s="497"/>
      <c r="J12" s="498"/>
      <c r="K12" s="499"/>
      <c r="L12" s="500"/>
      <c r="M12" s="498"/>
      <c r="N12" s="501"/>
      <c r="O12" s="500"/>
      <c r="P12" s="498"/>
      <c r="Q12" s="501"/>
      <c r="R12" s="500"/>
      <c r="S12" s="498"/>
      <c r="T12" s="501"/>
      <c r="U12" s="497"/>
      <c r="V12" s="498"/>
      <c r="W12" s="501"/>
    </row>
    <row r="13" spans="1:23" s="512" customFormat="1" ht="19.95" customHeight="1" thickBot="1" x14ac:dyDescent="0.3">
      <c r="A13" s="503"/>
      <c r="B13" s="493" t="s">
        <v>233</v>
      </c>
      <c r="C13" s="494" t="s">
        <v>32</v>
      </c>
      <c r="D13" s="504"/>
      <c r="E13" s="505"/>
      <c r="F13" s="711"/>
      <c r="G13" s="712">
        <f>SUM(K13,N13,Q13,T13)</f>
        <v>0</v>
      </c>
      <c r="H13" s="507"/>
      <c r="I13" s="506"/>
      <c r="J13" s="508"/>
      <c r="K13" s="509"/>
      <c r="L13" s="510"/>
      <c r="M13" s="508"/>
      <c r="N13" s="511"/>
      <c r="O13" s="510"/>
      <c r="P13" s="508"/>
      <c r="Q13" s="511"/>
      <c r="R13" s="510"/>
      <c r="S13" s="508"/>
      <c r="T13" s="511"/>
      <c r="U13" s="506"/>
      <c r="V13" s="508"/>
      <c r="W13" s="708">
        <f>100%-G13</f>
        <v>1</v>
      </c>
    </row>
    <row r="14" spans="1:23" x14ac:dyDescent="0.25">
      <c r="A14" s="315" t="s">
        <v>25</v>
      </c>
      <c r="B14" s="163" t="s">
        <v>102</v>
      </c>
      <c r="C14" s="329" t="s">
        <v>83</v>
      </c>
      <c r="D14" s="330">
        <f t="shared" ref="D14:I14" si="0">D15+D28+D33+D34+D35+D36+D37</f>
        <v>0</v>
      </c>
      <c r="E14" s="331">
        <f t="shared" si="0"/>
        <v>0</v>
      </c>
      <c r="F14" s="331">
        <f t="shared" si="0"/>
        <v>0</v>
      </c>
      <c r="G14" s="331">
        <f t="shared" si="0"/>
        <v>0</v>
      </c>
      <c r="H14" s="332">
        <f t="shared" si="0"/>
        <v>0</v>
      </c>
      <c r="I14" s="333">
        <f t="shared" si="0"/>
        <v>0</v>
      </c>
      <c r="J14" s="331">
        <f t="shared" ref="J14:Q14" si="1">J15+J28+J33+J34+J35+J36+J37</f>
        <v>0</v>
      </c>
      <c r="K14" s="334">
        <f t="shared" si="1"/>
        <v>0</v>
      </c>
      <c r="L14" s="330">
        <f t="shared" si="1"/>
        <v>0</v>
      </c>
      <c r="M14" s="331">
        <f t="shared" si="1"/>
        <v>0</v>
      </c>
      <c r="N14" s="332">
        <f t="shared" si="1"/>
        <v>0</v>
      </c>
      <c r="O14" s="333">
        <f t="shared" si="1"/>
        <v>0</v>
      </c>
      <c r="P14" s="331">
        <f t="shared" si="1"/>
        <v>0</v>
      </c>
      <c r="Q14" s="332">
        <f t="shared" si="1"/>
        <v>0</v>
      </c>
      <c r="R14" s="333">
        <f t="shared" ref="R14:W14" si="2">R15+R28+R33+R34+R35+R36+R37</f>
        <v>0</v>
      </c>
      <c r="S14" s="331">
        <f t="shared" si="2"/>
        <v>0</v>
      </c>
      <c r="T14" s="332">
        <f t="shared" si="2"/>
        <v>0</v>
      </c>
      <c r="U14" s="333">
        <f t="shared" si="2"/>
        <v>0</v>
      </c>
      <c r="V14" s="331">
        <f t="shared" si="2"/>
        <v>0</v>
      </c>
      <c r="W14" s="332">
        <f t="shared" si="2"/>
        <v>0</v>
      </c>
    </row>
    <row r="15" spans="1:23" x14ac:dyDescent="0.25">
      <c r="A15" s="51" t="s">
        <v>95</v>
      </c>
      <c r="B15" s="156" t="s">
        <v>62</v>
      </c>
      <c r="C15" s="166" t="s">
        <v>83</v>
      </c>
      <c r="D15" s="115">
        <f t="shared" ref="D15:I15" si="3">D16+D17+D18+D19</f>
        <v>0</v>
      </c>
      <c r="E15" s="93">
        <f t="shared" si="3"/>
        <v>0</v>
      </c>
      <c r="F15" s="93">
        <f t="shared" si="3"/>
        <v>0</v>
      </c>
      <c r="G15" s="93">
        <f t="shared" si="3"/>
        <v>0</v>
      </c>
      <c r="H15" s="116">
        <f t="shared" si="3"/>
        <v>0</v>
      </c>
      <c r="I15" s="110">
        <f t="shared" si="3"/>
        <v>0</v>
      </c>
      <c r="J15" s="93">
        <f t="shared" ref="J15:Q15" si="4">J16+J17+J18+J19</f>
        <v>0</v>
      </c>
      <c r="K15" s="126">
        <f>K16+K17+K18+K19</f>
        <v>0</v>
      </c>
      <c r="L15" s="115">
        <f t="shared" si="4"/>
        <v>0</v>
      </c>
      <c r="M15" s="93">
        <f t="shared" si="4"/>
        <v>0</v>
      </c>
      <c r="N15" s="116">
        <f t="shared" si="4"/>
        <v>0</v>
      </c>
      <c r="O15" s="110">
        <f t="shared" si="4"/>
        <v>0</v>
      </c>
      <c r="P15" s="93">
        <f t="shared" si="4"/>
        <v>0</v>
      </c>
      <c r="Q15" s="116">
        <f t="shared" si="4"/>
        <v>0</v>
      </c>
      <c r="R15" s="110">
        <f t="shared" ref="R15:W15" si="5">R16+R17+R18+R19</f>
        <v>0</v>
      </c>
      <c r="S15" s="93">
        <f t="shared" si="5"/>
        <v>0</v>
      </c>
      <c r="T15" s="116">
        <f t="shared" si="5"/>
        <v>0</v>
      </c>
      <c r="U15" s="110">
        <f t="shared" si="5"/>
        <v>0</v>
      </c>
      <c r="V15" s="93">
        <f t="shared" si="5"/>
        <v>0</v>
      </c>
      <c r="W15" s="116">
        <f t="shared" si="5"/>
        <v>0</v>
      </c>
    </row>
    <row r="16" spans="1:23" x14ac:dyDescent="0.25">
      <c r="A16" s="46"/>
      <c r="B16" s="158" t="s">
        <v>4</v>
      </c>
      <c r="C16" s="166" t="s">
        <v>83</v>
      </c>
      <c r="D16" s="69"/>
      <c r="E16" s="93">
        <f>J16+M16+P16</f>
        <v>0</v>
      </c>
      <c r="F16" s="93">
        <f>D16-E16</f>
        <v>0</v>
      </c>
      <c r="G16" s="93">
        <f>F16*$G$12</f>
        <v>0</v>
      </c>
      <c r="H16" s="116">
        <f>F16-G16</f>
        <v>0</v>
      </c>
      <c r="I16" s="110">
        <f>J16+K16</f>
        <v>0</v>
      </c>
      <c r="J16" s="17"/>
      <c r="K16" s="64"/>
      <c r="L16" s="115">
        <f>M16+N16</f>
        <v>0</v>
      </c>
      <c r="M16" s="17"/>
      <c r="N16" s="52"/>
      <c r="O16" s="110">
        <f>P16+Q16</f>
        <v>0</v>
      </c>
      <c r="P16" s="17"/>
      <c r="Q16" s="52"/>
      <c r="R16" s="110">
        <f>S16+T16</f>
        <v>0</v>
      </c>
      <c r="S16" s="17"/>
      <c r="T16" s="52"/>
      <c r="U16" s="110">
        <f>V16+W16</f>
        <v>0</v>
      </c>
      <c r="V16" s="17"/>
      <c r="W16" s="52"/>
    </row>
    <row r="17" spans="1:23" ht="26.4" x14ac:dyDescent="0.25">
      <c r="A17" s="46"/>
      <c r="B17" s="158" t="s">
        <v>63</v>
      </c>
      <c r="C17" s="166" t="s">
        <v>83</v>
      </c>
      <c r="D17" s="69"/>
      <c r="E17" s="93">
        <f>J17+M17+P17</f>
        <v>0</v>
      </c>
      <c r="F17" s="93">
        <f>D17-E17</f>
        <v>0</v>
      </c>
      <c r="G17" s="93">
        <f>F17*$G$12</f>
        <v>0</v>
      </c>
      <c r="H17" s="116">
        <f>F17-G17</f>
        <v>0</v>
      </c>
      <c r="I17" s="110">
        <f>J17+K17</f>
        <v>0</v>
      </c>
      <c r="J17" s="17"/>
      <c r="K17" s="64"/>
      <c r="L17" s="115">
        <f>M17+N17</f>
        <v>0</v>
      </c>
      <c r="M17" s="17"/>
      <c r="N17" s="52"/>
      <c r="O17" s="110">
        <f t="shared" ref="O17:O27" si="6">P17+Q17</f>
        <v>0</v>
      </c>
      <c r="P17" s="17"/>
      <c r="Q17" s="52"/>
      <c r="R17" s="110">
        <f>S17+T17</f>
        <v>0</v>
      </c>
      <c r="S17" s="17"/>
      <c r="T17" s="52"/>
      <c r="U17" s="110">
        <f>V17+W17</f>
        <v>0</v>
      </c>
      <c r="V17" s="17"/>
      <c r="W17" s="52"/>
    </row>
    <row r="18" spans="1:23" ht="39.6" x14ac:dyDescent="0.25">
      <c r="A18" s="46"/>
      <c r="B18" s="158" t="s">
        <v>42</v>
      </c>
      <c r="C18" s="166" t="s">
        <v>83</v>
      </c>
      <c r="D18" s="69"/>
      <c r="E18" s="93">
        <f>J18+M18+P18</f>
        <v>0</v>
      </c>
      <c r="F18" s="93">
        <f>D18-E18</f>
        <v>0</v>
      </c>
      <c r="G18" s="93">
        <f>F18*$G$12</f>
        <v>0</v>
      </c>
      <c r="H18" s="116">
        <f>F18-G18</f>
        <v>0</v>
      </c>
      <c r="I18" s="110">
        <f>J18+K18</f>
        <v>0</v>
      </c>
      <c r="J18" s="17"/>
      <c r="K18" s="64"/>
      <c r="L18" s="115">
        <f>M18+N18</f>
        <v>0</v>
      </c>
      <c r="M18" s="17"/>
      <c r="N18" s="52"/>
      <c r="O18" s="110">
        <f t="shared" si="6"/>
        <v>0</v>
      </c>
      <c r="P18" s="17"/>
      <c r="Q18" s="52"/>
      <c r="R18" s="110">
        <f>S18+T18</f>
        <v>0</v>
      </c>
      <c r="S18" s="17"/>
      <c r="T18" s="52"/>
      <c r="U18" s="110">
        <f>V18+W18</f>
        <v>0</v>
      </c>
      <c r="V18" s="17"/>
      <c r="W18" s="52"/>
    </row>
    <row r="19" spans="1:23" x14ac:dyDescent="0.25">
      <c r="A19" s="46"/>
      <c r="B19" s="158" t="s">
        <v>64</v>
      </c>
      <c r="C19" s="166" t="s">
        <v>83</v>
      </c>
      <c r="D19" s="115">
        <f t="shared" ref="D19:I19" si="7">D22+D23+D24+D25+D26+D27</f>
        <v>0</v>
      </c>
      <c r="E19" s="93">
        <f t="shared" si="7"/>
        <v>0</v>
      </c>
      <c r="F19" s="93">
        <f t="shared" si="7"/>
        <v>0</v>
      </c>
      <c r="G19" s="93">
        <f t="shared" si="7"/>
        <v>0</v>
      </c>
      <c r="H19" s="116">
        <f t="shared" si="7"/>
        <v>0</v>
      </c>
      <c r="I19" s="110">
        <f t="shared" si="7"/>
        <v>0</v>
      </c>
      <c r="J19" s="93">
        <f t="shared" ref="J19:Q19" si="8">J22+J23+J24+J25+J26+J27</f>
        <v>0</v>
      </c>
      <c r="K19" s="126">
        <f t="shared" si="8"/>
        <v>0</v>
      </c>
      <c r="L19" s="115">
        <f t="shared" si="8"/>
        <v>0</v>
      </c>
      <c r="M19" s="93">
        <f t="shared" si="8"/>
        <v>0</v>
      </c>
      <c r="N19" s="116">
        <f t="shared" si="8"/>
        <v>0</v>
      </c>
      <c r="O19" s="110">
        <f t="shared" si="8"/>
        <v>0</v>
      </c>
      <c r="P19" s="93">
        <f t="shared" si="8"/>
        <v>0</v>
      </c>
      <c r="Q19" s="116">
        <f t="shared" si="8"/>
        <v>0</v>
      </c>
      <c r="R19" s="110">
        <f t="shared" ref="R19:W19" si="9">R22+R23+R24+R25+R26+R27</f>
        <v>0</v>
      </c>
      <c r="S19" s="93">
        <f t="shared" si="9"/>
        <v>0</v>
      </c>
      <c r="T19" s="116">
        <f t="shared" si="9"/>
        <v>0</v>
      </c>
      <c r="U19" s="110">
        <f t="shared" si="9"/>
        <v>0</v>
      </c>
      <c r="V19" s="93">
        <f t="shared" si="9"/>
        <v>0</v>
      </c>
      <c r="W19" s="116">
        <f t="shared" si="9"/>
        <v>0</v>
      </c>
    </row>
    <row r="20" spans="1:23" x14ac:dyDescent="0.25">
      <c r="A20" s="46"/>
      <c r="B20" s="159" t="s">
        <v>41</v>
      </c>
      <c r="C20" s="166" t="s">
        <v>83</v>
      </c>
      <c r="D20" s="69"/>
      <c r="E20" s="93">
        <f>J20+M20+P20</f>
        <v>0</v>
      </c>
      <c r="F20" s="93">
        <f>D20-E20</f>
        <v>0</v>
      </c>
      <c r="G20" s="93">
        <f t="shared" ref="G20:G27" si="10">F20*$G$12</f>
        <v>0</v>
      </c>
      <c r="H20" s="116">
        <f>F20-G20</f>
        <v>0</v>
      </c>
      <c r="I20" s="110">
        <f>J20+K20</f>
        <v>0</v>
      </c>
      <c r="J20" s="17"/>
      <c r="K20" s="64"/>
      <c r="L20" s="115">
        <f>M20+N20</f>
        <v>0</v>
      </c>
      <c r="M20" s="17"/>
      <c r="N20" s="52"/>
      <c r="O20" s="110">
        <f t="shared" si="6"/>
        <v>0</v>
      </c>
      <c r="P20" s="17"/>
      <c r="Q20" s="52"/>
      <c r="R20" s="110">
        <f t="shared" ref="R20:R27" si="11">S20+T20</f>
        <v>0</v>
      </c>
      <c r="S20" s="17"/>
      <c r="T20" s="52"/>
      <c r="U20" s="110">
        <f t="shared" ref="U20:U27" si="12">V20+W20</f>
        <v>0</v>
      </c>
      <c r="V20" s="17"/>
      <c r="W20" s="52"/>
    </row>
    <row r="21" spans="1:23" x14ac:dyDescent="0.25">
      <c r="A21" s="46"/>
      <c r="B21" s="159" t="s">
        <v>43</v>
      </c>
      <c r="C21" s="166" t="s">
        <v>83</v>
      </c>
      <c r="D21" s="69"/>
      <c r="E21" s="93">
        <f t="shared" ref="E21:E27" si="13">J21+M21+P21</f>
        <v>0</v>
      </c>
      <c r="F21" s="93">
        <f t="shared" ref="F21:F27" si="14">D21-E21</f>
        <v>0</v>
      </c>
      <c r="G21" s="93">
        <f t="shared" si="10"/>
        <v>0</v>
      </c>
      <c r="H21" s="116">
        <f t="shared" ref="H21:H27" si="15">F21-G21</f>
        <v>0</v>
      </c>
      <c r="I21" s="110">
        <f t="shared" ref="I21:I27" si="16">J21+K21</f>
        <v>0</v>
      </c>
      <c r="J21" s="17"/>
      <c r="K21" s="64"/>
      <c r="L21" s="115">
        <f t="shared" ref="L21:L27" si="17">M21+N21</f>
        <v>0</v>
      </c>
      <c r="M21" s="17"/>
      <c r="N21" s="52"/>
      <c r="O21" s="110">
        <f t="shared" si="6"/>
        <v>0</v>
      </c>
      <c r="P21" s="17"/>
      <c r="Q21" s="52"/>
      <c r="R21" s="110">
        <f t="shared" si="11"/>
        <v>0</v>
      </c>
      <c r="S21" s="17"/>
      <c r="T21" s="52"/>
      <c r="U21" s="110">
        <f t="shared" si="12"/>
        <v>0</v>
      </c>
      <c r="V21" s="17"/>
      <c r="W21" s="52"/>
    </row>
    <row r="22" spans="1:23" x14ac:dyDescent="0.25">
      <c r="A22" s="46"/>
      <c r="B22" s="159" t="s">
        <v>65</v>
      </c>
      <c r="C22" s="166" t="s">
        <v>83</v>
      </c>
      <c r="D22" s="69"/>
      <c r="E22" s="93">
        <f t="shared" si="13"/>
        <v>0</v>
      </c>
      <c r="F22" s="93">
        <f t="shared" si="14"/>
        <v>0</v>
      </c>
      <c r="G22" s="93">
        <f t="shared" si="10"/>
        <v>0</v>
      </c>
      <c r="H22" s="116">
        <f t="shared" si="15"/>
        <v>0</v>
      </c>
      <c r="I22" s="110">
        <f t="shared" si="16"/>
        <v>0</v>
      </c>
      <c r="J22" s="17"/>
      <c r="K22" s="64"/>
      <c r="L22" s="115">
        <f t="shared" si="17"/>
        <v>0</v>
      </c>
      <c r="M22" s="17"/>
      <c r="N22" s="52"/>
      <c r="O22" s="110">
        <f t="shared" si="6"/>
        <v>0</v>
      </c>
      <c r="P22" s="17"/>
      <c r="Q22" s="52"/>
      <c r="R22" s="110">
        <f t="shared" si="11"/>
        <v>0</v>
      </c>
      <c r="S22" s="17"/>
      <c r="T22" s="52"/>
      <c r="U22" s="110">
        <f t="shared" si="12"/>
        <v>0</v>
      </c>
      <c r="V22" s="17"/>
      <c r="W22" s="52"/>
    </row>
    <row r="23" spans="1:23" x14ac:dyDescent="0.25">
      <c r="A23" s="46"/>
      <c r="B23" s="159" t="s">
        <v>368</v>
      </c>
      <c r="C23" s="166" t="s">
        <v>83</v>
      </c>
      <c r="D23" s="69"/>
      <c r="E23" s="93">
        <f t="shared" si="13"/>
        <v>0</v>
      </c>
      <c r="F23" s="93">
        <f t="shared" si="14"/>
        <v>0</v>
      </c>
      <c r="G23" s="93">
        <f t="shared" si="10"/>
        <v>0</v>
      </c>
      <c r="H23" s="116">
        <f t="shared" si="15"/>
        <v>0</v>
      </c>
      <c r="I23" s="110">
        <f t="shared" si="16"/>
        <v>0</v>
      </c>
      <c r="J23" s="17"/>
      <c r="K23" s="64"/>
      <c r="L23" s="115">
        <f t="shared" si="17"/>
        <v>0</v>
      </c>
      <c r="M23" s="17"/>
      <c r="N23" s="52"/>
      <c r="O23" s="110">
        <f>P23+Q23</f>
        <v>0</v>
      </c>
      <c r="P23" s="17"/>
      <c r="Q23" s="52"/>
      <c r="R23" s="110">
        <f t="shared" si="11"/>
        <v>0</v>
      </c>
      <c r="S23" s="17"/>
      <c r="T23" s="52"/>
      <c r="U23" s="110">
        <f t="shared" si="12"/>
        <v>0</v>
      </c>
      <c r="V23" s="17"/>
      <c r="W23" s="52"/>
    </row>
    <row r="24" spans="1:23" x14ac:dyDescent="0.25">
      <c r="A24" s="46"/>
      <c r="B24" s="159" t="s">
        <v>5</v>
      </c>
      <c r="C24" s="166" t="s">
        <v>83</v>
      </c>
      <c r="D24" s="69"/>
      <c r="E24" s="93">
        <f t="shared" si="13"/>
        <v>0</v>
      </c>
      <c r="F24" s="93">
        <f t="shared" si="14"/>
        <v>0</v>
      </c>
      <c r="G24" s="93">
        <f t="shared" si="10"/>
        <v>0</v>
      </c>
      <c r="H24" s="116">
        <f t="shared" si="15"/>
        <v>0</v>
      </c>
      <c r="I24" s="110">
        <f t="shared" si="16"/>
        <v>0</v>
      </c>
      <c r="J24" s="17"/>
      <c r="K24" s="64"/>
      <c r="L24" s="115">
        <f t="shared" si="17"/>
        <v>0</v>
      </c>
      <c r="M24" s="17"/>
      <c r="N24" s="52"/>
      <c r="O24" s="110">
        <f t="shared" si="6"/>
        <v>0</v>
      </c>
      <c r="P24" s="17"/>
      <c r="Q24" s="52"/>
      <c r="R24" s="110">
        <f t="shared" si="11"/>
        <v>0</v>
      </c>
      <c r="S24" s="17"/>
      <c r="T24" s="52"/>
      <c r="U24" s="110">
        <f t="shared" si="12"/>
        <v>0</v>
      </c>
      <c r="V24" s="17"/>
      <c r="W24" s="52"/>
    </row>
    <row r="25" spans="1:23" x14ac:dyDescent="0.25">
      <c r="A25" s="46"/>
      <c r="B25" s="159" t="s">
        <v>6</v>
      </c>
      <c r="C25" s="166" t="s">
        <v>83</v>
      </c>
      <c r="D25" s="69"/>
      <c r="E25" s="93">
        <f t="shared" si="13"/>
        <v>0</v>
      </c>
      <c r="F25" s="93">
        <f t="shared" si="14"/>
        <v>0</v>
      </c>
      <c r="G25" s="93">
        <f t="shared" si="10"/>
        <v>0</v>
      </c>
      <c r="H25" s="116">
        <f t="shared" si="15"/>
        <v>0</v>
      </c>
      <c r="I25" s="110">
        <f t="shared" si="16"/>
        <v>0</v>
      </c>
      <c r="J25" s="17"/>
      <c r="K25" s="64"/>
      <c r="L25" s="115">
        <f t="shared" si="17"/>
        <v>0</v>
      </c>
      <c r="M25" s="17"/>
      <c r="N25" s="52"/>
      <c r="O25" s="110">
        <f t="shared" si="6"/>
        <v>0</v>
      </c>
      <c r="P25" s="17"/>
      <c r="Q25" s="52"/>
      <c r="R25" s="110">
        <f t="shared" si="11"/>
        <v>0</v>
      </c>
      <c r="S25" s="17"/>
      <c r="T25" s="52"/>
      <c r="U25" s="110">
        <f t="shared" si="12"/>
        <v>0</v>
      </c>
      <c r="V25" s="17"/>
      <c r="W25" s="52"/>
    </row>
    <row r="26" spans="1:23" x14ac:dyDescent="0.25">
      <c r="A26" s="46"/>
      <c r="B26" s="159" t="s">
        <v>44</v>
      </c>
      <c r="C26" s="166" t="s">
        <v>83</v>
      </c>
      <c r="D26" s="69"/>
      <c r="E26" s="93">
        <f t="shared" si="13"/>
        <v>0</v>
      </c>
      <c r="F26" s="93">
        <f t="shared" si="14"/>
        <v>0</v>
      </c>
      <c r="G26" s="93">
        <f t="shared" si="10"/>
        <v>0</v>
      </c>
      <c r="H26" s="116">
        <f t="shared" si="15"/>
        <v>0</v>
      </c>
      <c r="I26" s="110">
        <f t="shared" si="16"/>
        <v>0</v>
      </c>
      <c r="J26" s="17"/>
      <c r="K26" s="64"/>
      <c r="L26" s="115">
        <f t="shared" si="17"/>
        <v>0</v>
      </c>
      <c r="M26" s="17"/>
      <c r="N26" s="52"/>
      <c r="O26" s="110">
        <f t="shared" si="6"/>
        <v>0</v>
      </c>
      <c r="P26" s="17"/>
      <c r="Q26" s="52"/>
      <c r="R26" s="110">
        <f t="shared" si="11"/>
        <v>0</v>
      </c>
      <c r="S26" s="17"/>
      <c r="T26" s="52"/>
      <c r="U26" s="110">
        <f t="shared" si="12"/>
        <v>0</v>
      </c>
      <c r="V26" s="17"/>
      <c r="W26" s="52"/>
    </row>
    <row r="27" spans="1:23" x14ac:dyDescent="0.25">
      <c r="A27" s="46"/>
      <c r="B27" s="159" t="s">
        <v>45</v>
      </c>
      <c r="C27" s="166" t="s">
        <v>83</v>
      </c>
      <c r="D27" s="69"/>
      <c r="E27" s="93">
        <f t="shared" si="13"/>
        <v>0</v>
      </c>
      <c r="F27" s="93">
        <f t="shared" si="14"/>
        <v>0</v>
      </c>
      <c r="G27" s="93">
        <f t="shared" si="10"/>
        <v>0</v>
      </c>
      <c r="H27" s="116">
        <f t="shared" si="15"/>
        <v>0</v>
      </c>
      <c r="I27" s="110">
        <f t="shared" si="16"/>
        <v>0</v>
      </c>
      <c r="J27" s="17"/>
      <c r="K27" s="64"/>
      <c r="L27" s="115">
        <f t="shared" si="17"/>
        <v>0</v>
      </c>
      <c r="M27" s="17"/>
      <c r="N27" s="52"/>
      <c r="O27" s="110">
        <f t="shared" si="6"/>
        <v>0</v>
      </c>
      <c r="P27" s="17"/>
      <c r="Q27" s="52"/>
      <c r="R27" s="110">
        <f t="shared" si="11"/>
        <v>0</v>
      </c>
      <c r="S27" s="17"/>
      <c r="T27" s="52"/>
      <c r="U27" s="110">
        <f t="shared" si="12"/>
        <v>0</v>
      </c>
      <c r="V27" s="17"/>
      <c r="W27" s="52"/>
    </row>
    <row r="28" spans="1:23" x14ac:dyDescent="0.25">
      <c r="A28" s="46" t="s">
        <v>96</v>
      </c>
      <c r="B28" s="156" t="s">
        <v>50</v>
      </c>
      <c r="C28" s="166" t="s">
        <v>83</v>
      </c>
      <c r="D28" s="115">
        <f t="shared" ref="D28:I28" si="18">D29+D30+D32</f>
        <v>0</v>
      </c>
      <c r="E28" s="93">
        <f t="shared" si="18"/>
        <v>0</v>
      </c>
      <c r="F28" s="93">
        <f t="shared" si="18"/>
        <v>0</v>
      </c>
      <c r="G28" s="93">
        <f t="shared" si="18"/>
        <v>0</v>
      </c>
      <c r="H28" s="116">
        <f t="shared" si="18"/>
        <v>0</v>
      </c>
      <c r="I28" s="110">
        <f t="shared" si="18"/>
        <v>0</v>
      </c>
      <c r="J28" s="93">
        <f t="shared" ref="J28:Q28" si="19">J29+J30+J32</f>
        <v>0</v>
      </c>
      <c r="K28" s="126">
        <f t="shared" si="19"/>
        <v>0</v>
      </c>
      <c r="L28" s="115">
        <f t="shared" si="19"/>
        <v>0</v>
      </c>
      <c r="M28" s="93">
        <f t="shared" si="19"/>
        <v>0</v>
      </c>
      <c r="N28" s="116">
        <f t="shared" si="19"/>
        <v>0</v>
      </c>
      <c r="O28" s="110">
        <f t="shared" si="19"/>
        <v>0</v>
      </c>
      <c r="P28" s="93">
        <f t="shared" si="19"/>
        <v>0</v>
      </c>
      <c r="Q28" s="116">
        <f t="shared" si="19"/>
        <v>0</v>
      </c>
      <c r="R28" s="110">
        <f t="shared" ref="R28:W28" si="20">R29+R30+R32</f>
        <v>0</v>
      </c>
      <c r="S28" s="93">
        <f t="shared" si="20"/>
        <v>0</v>
      </c>
      <c r="T28" s="116">
        <f t="shared" si="20"/>
        <v>0</v>
      </c>
      <c r="U28" s="110">
        <f t="shared" si="20"/>
        <v>0</v>
      </c>
      <c r="V28" s="93">
        <f t="shared" si="20"/>
        <v>0</v>
      </c>
      <c r="W28" s="116">
        <f t="shared" si="20"/>
        <v>0</v>
      </c>
    </row>
    <row r="29" spans="1:23" x14ac:dyDescent="0.25">
      <c r="A29" s="46"/>
      <c r="B29" s="158" t="s">
        <v>331</v>
      </c>
      <c r="C29" s="166" t="s">
        <v>83</v>
      </c>
      <c r="D29" s="117"/>
      <c r="E29" s="93">
        <f>J29+M29+P29</f>
        <v>0</v>
      </c>
      <c r="F29" s="93">
        <f>D29-E29</f>
        <v>0</v>
      </c>
      <c r="G29" s="93">
        <f t="shared" ref="G29:G37" si="21">F29*$G$12</f>
        <v>0</v>
      </c>
      <c r="H29" s="116">
        <f>F29-G29</f>
        <v>0</v>
      </c>
      <c r="I29" s="110">
        <f>J29+K29</f>
        <v>0</v>
      </c>
      <c r="J29" s="32"/>
      <c r="K29" s="63"/>
      <c r="L29" s="115">
        <f>M29+N29</f>
        <v>0</v>
      </c>
      <c r="M29" s="17"/>
      <c r="N29" s="52"/>
      <c r="O29" s="110">
        <f>P29+Q29</f>
        <v>0</v>
      </c>
      <c r="P29" s="17"/>
      <c r="Q29" s="152"/>
      <c r="R29" s="110">
        <f>S29+T29</f>
        <v>0</v>
      </c>
      <c r="S29" s="17"/>
      <c r="T29" s="152"/>
      <c r="U29" s="110">
        <f>V29+W29</f>
        <v>0</v>
      </c>
      <c r="V29" s="17"/>
      <c r="W29" s="152"/>
    </row>
    <row r="30" spans="1:23" ht="26.4" x14ac:dyDescent="0.25">
      <c r="A30" s="153"/>
      <c r="B30" s="158" t="s">
        <v>106</v>
      </c>
      <c r="C30" s="166" t="s">
        <v>83</v>
      </c>
      <c r="D30" s="118"/>
      <c r="E30" s="93">
        <f t="shared" ref="E30:E37" si="22">J30+M30+P30</f>
        <v>0</v>
      </c>
      <c r="F30" s="93">
        <f t="shared" ref="F30:F37" si="23">D30-E30</f>
        <v>0</v>
      </c>
      <c r="G30" s="93">
        <f t="shared" si="21"/>
        <v>0</v>
      </c>
      <c r="H30" s="116">
        <f t="shared" ref="H30:H37" si="24">F30-G30</f>
        <v>0</v>
      </c>
      <c r="I30" s="110">
        <f t="shared" ref="I30:I37" si="25">J30+K30</f>
        <v>0</v>
      </c>
      <c r="J30" s="32"/>
      <c r="K30" s="63"/>
      <c r="L30" s="115">
        <f t="shared" ref="L30:L37" si="26">M30+N30</f>
        <v>0</v>
      </c>
      <c r="M30" s="17"/>
      <c r="N30" s="52"/>
      <c r="O30" s="110">
        <f t="shared" ref="O30:O37" si="27">P30+Q30</f>
        <v>0</v>
      </c>
      <c r="P30" s="17"/>
      <c r="Q30" s="152"/>
      <c r="R30" s="110">
        <f t="shared" ref="R30:R37" si="28">S30+T30</f>
        <v>0</v>
      </c>
      <c r="S30" s="17"/>
      <c r="T30" s="152"/>
      <c r="U30" s="110">
        <f t="shared" ref="U30:U37" si="29">V30+W30</f>
        <v>0</v>
      </c>
      <c r="V30" s="17"/>
      <c r="W30" s="152"/>
    </row>
    <row r="31" spans="1:23" ht="26.4" x14ac:dyDescent="0.25">
      <c r="A31" s="153"/>
      <c r="B31" s="158" t="s">
        <v>346</v>
      </c>
      <c r="C31" s="166" t="s">
        <v>83</v>
      </c>
      <c r="D31" s="118"/>
      <c r="E31" s="93"/>
      <c r="F31" s="93"/>
      <c r="G31" s="93"/>
      <c r="H31" s="116"/>
      <c r="I31" s="110"/>
      <c r="J31" s="32"/>
      <c r="K31" s="63"/>
      <c r="L31" s="115"/>
      <c r="M31" s="17"/>
      <c r="N31" s="52"/>
      <c r="O31" s="110"/>
      <c r="P31" s="17"/>
      <c r="Q31" s="152"/>
      <c r="R31" s="110"/>
      <c r="S31" s="17"/>
      <c r="T31" s="152"/>
      <c r="U31" s="110"/>
      <c r="V31" s="17"/>
      <c r="W31" s="152"/>
    </row>
    <row r="32" spans="1:23" ht="27.6" x14ac:dyDescent="0.25">
      <c r="A32" s="46"/>
      <c r="B32" s="158" t="s">
        <v>67</v>
      </c>
      <c r="C32" s="166" t="s">
        <v>83</v>
      </c>
      <c r="D32" s="119"/>
      <c r="E32" s="93">
        <f t="shared" si="22"/>
        <v>0</v>
      </c>
      <c r="F32" s="93">
        <f t="shared" si="23"/>
        <v>0</v>
      </c>
      <c r="G32" s="93">
        <f t="shared" si="21"/>
        <v>0</v>
      </c>
      <c r="H32" s="116">
        <f t="shared" si="24"/>
        <v>0</v>
      </c>
      <c r="I32" s="110">
        <f t="shared" si="25"/>
        <v>0</v>
      </c>
      <c r="J32" s="32"/>
      <c r="K32" s="63"/>
      <c r="L32" s="115">
        <f t="shared" si="26"/>
        <v>0</v>
      </c>
      <c r="M32" s="17"/>
      <c r="N32" s="52"/>
      <c r="O32" s="110">
        <f t="shared" si="27"/>
        <v>0</v>
      </c>
      <c r="P32" s="17"/>
      <c r="Q32" s="152"/>
      <c r="R32" s="110">
        <f t="shared" si="28"/>
        <v>0</v>
      </c>
      <c r="S32" s="17"/>
      <c r="T32" s="152"/>
      <c r="U32" s="110">
        <f t="shared" si="29"/>
        <v>0</v>
      </c>
      <c r="V32" s="17"/>
      <c r="W32" s="152"/>
    </row>
    <row r="33" spans="1:23" x14ac:dyDescent="0.25">
      <c r="A33" s="46" t="s">
        <v>97</v>
      </c>
      <c r="B33" s="338" t="s">
        <v>29</v>
      </c>
      <c r="C33" s="166" t="s">
        <v>83</v>
      </c>
      <c r="D33" s="117"/>
      <c r="E33" s="93">
        <f t="shared" si="22"/>
        <v>0</v>
      </c>
      <c r="F33" s="93">
        <f t="shared" si="23"/>
        <v>0</v>
      </c>
      <c r="G33" s="93">
        <f t="shared" si="21"/>
        <v>0</v>
      </c>
      <c r="H33" s="116">
        <f t="shared" si="24"/>
        <v>0</v>
      </c>
      <c r="I33" s="110">
        <f t="shared" si="25"/>
        <v>0</v>
      </c>
      <c r="J33" s="32"/>
      <c r="K33" s="63"/>
      <c r="L33" s="115">
        <f t="shared" si="26"/>
        <v>0</v>
      </c>
      <c r="M33" s="17"/>
      <c r="N33" s="52"/>
      <c r="O33" s="110">
        <f t="shared" si="27"/>
        <v>0</v>
      </c>
      <c r="P33" s="17"/>
      <c r="Q33" s="152"/>
      <c r="R33" s="110">
        <f t="shared" si="28"/>
        <v>0</v>
      </c>
      <c r="S33" s="17"/>
      <c r="T33" s="152"/>
      <c r="U33" s="110">
        <f t="shared" si="29"/>
        <v>0</v>
      </c>
      <c r="V33" s="17"/>
      <c r="W33" s="152"/>
    </row>
    <row r="34" spans="1:23" x14ac:dyDescent="0.25">
      <c r="A34" s="46" t="s">
        <v>98</v>
      </c>
      <c r="B34" s="339" t="s">
        <v>48</v>
      </c>
      <c r="C34" s="166" t="s">
        <v>83</v>
      </c>
      <c r="D34" s="117"/>
      <c r="E34" s="93">
        <f t="shared" si="22"/>
        <v>0</v>
      </c>
      <c r="F34" s="93">
        <f t="shared" si="23"/>
        <v>0</v>
      </c>
      <c r="G34" s="93">
        <f t="shared" si="21"/>
        <v>0</v>
      </c>
      <c r="H34" s="116">
        <f t="shared" si="24"/>
        <v>0</v>
      </c>
      <c r="I34" s="110">
        <f t="shared" si="25"/>
        <v>0</v>
      </c>
      <c r="J34" s="32"/>
      <c r="K34" s="63"/>
      <c r="L34" s="115">
        <f t="shared" si="26"/>
        <v>0</v>
      </c>
      <c r="M34" s="17"/>
      <c r="N34" s="52"/>
      <c r="O34" s="110">
        <f t="shared" si="27"/>
        <v>0</v>
      </c>
      <c r="P34" s="17"/>
      <c r="Q34" s="152"/>
      <c r="R34" s="110">
        <f t="shared" si="28"/>
        <v>0</v>
      </c>
      <c r="S34" s="17"/>
      <c r="T34" s="152"/>
      <c r="U34" s="110">
        <f t="shared" si="29"/>
        <v>0</v>
      </c>
      <c r="V34" s="17"/>
      <c r="W34" s="152"/>
    </row>
    <row r="35" spans="1:23" x14ac:dyDescent="0.25">
      <c r="A35" s="46" t="s">
        <v>99</v>
      </c>
      <c r="B35" s="156" t="s">
        <v>7</v>
      </c>
      <c r="C35" s="166" t="s">
        <v>83</v>
      </c>
      <c r="D35" s="117"/>
      <c r="E35" s="93">
        <f t="shared" si="22"/>
        <v>0</v>
      </c>
      <c r="F35" s="93">
        <f t="shared" si="23"/>
        <v>0</v>
      </c>
      <c r="G35" s="93">
        <f t="shared" si="21"/>
        <v>0</v>
      </c>
      <c r="H35" s="116">
        <f t="shared" si="24"/>
        <v>0</v>
      </c>
      <c r="I35" s="110">
        <f t="shared" si="25"/>
        <v>0</v>
      </c>
      <c r="J35" s="32"/>
      <c r="K35" s="63"/>
      <c r="L35" s="115">
        <f t="shared" si="26"/>
        <v>0</v>
      </c>
      <c r="M35" s="17"/>
      <c r="N35" s="52"/>
      <c r="O35" s="110">
        <f t="shared" si="27"/>
        <v>0</v>
      </c>
      <c r="P35" s="17"/>
      <c r="Q35" s="152"/>
      <c r="R35" s="110">
        <f t="shared" si="28"/>
        <v>0</v>
      </c>
      <c r="S35" s="17"/>
      <c r="T35" s="152"/>
      <c r="U35" s="110">
        <f t="shared" si="29"/>
        <v>0</v>
      </c>
      <c r="V35" s="17"/>
      <c r="W35" s="152"/>
    </row>
    <row r="36" spans="1:23" x14ac:dyDescent="0.25">
      <c r="A36" s="54" t="s">
        <v>100</v>
      </c>
      <c r="B36" s="156" t="s">
        <v>8</v>
      </c>
      <c r="C36" s="166" t="s">
        <v>83</v>
      </c>
      <c r="D36" s="120"/>
      <c r="E36" s="93">
        <f t="shared" si="22"/>
        <v>0</v>
      </c>
      <c r="F36" s="93">
        <f t="shared" si="23"/>
        <v>0</v>
      </c>
      <c r="G36" s="93">
        <f t="shared" si="21"/>
        <v>0</v>
      </c>
      <c r="H36" s="116">
        <f t="shared" si="24"/>
        <v>0</v>
      </c>
      <c r="I36" s="110">
        <f t="shared" si="25"/>
        <v>0</v>
      </c>
      <c r="J36" s="32"/>
      <c r="K36" s="63"/>
      <c r="L36" s="115">
        <f t="shared" si="26"/>
        <v>0</v>
      </c>
      <c r="M36" s="17"/>
      <c r="N36" s="52"/>
      <c r="O36" s="110">
        <f t="shared" si="27"/>
        <v>0</v>
      </c>
      <c r="P36" s="17"/>
      <c r="Q36" s="152"/>
      <c r="R36" s="110">
        <f t="shared" si="28"/>
        <v>0</v>
      </c>
      <c r="S36" s="17"/>
      <c r="T36" s="152"/>
      <c r="U36" s="110">
        <f t="shared" si="29"/>
        <v>0</v>
      </c>
      <c r="V36" s="17"/>
      <c r="W36" s="152"/>
    </row>
    <row r="37" spans="1:23" x14ac:dyDescent="0.25">
      <c r="A37" s="154" t="s">
        <v>101</v>
      </c>
      <c r="B37" s="319" t="s">
        <v>49</v>
      </c>
      <c r="C37" s="167" t="s">
        <v>83</v>
      </c>
      <c r="D37" s="132"/>
      <c r="E37" s="133">
        <f t="shared" si="22"/>
        <v>0</v>
      </c>
      <c r="F37" s="133">
        <f t="shared" si="23"/>
        <v>0</v>
      </c>
      <c r="G37" s="93">
        <f t="shared" si="21"/>
        <v>0</v>
      </c>
      <c r="H37" s="134">
        <f t="shared" si="24"/>
        <v>0</v>
      </c>
      <c r="I37" s="135">
        <f t="shared" si="25"/>
        <v>0</v>
      </c>
      <c r="J37" s="136"/>
      <c r="K37" s="137"/>
      <c r="L37" s="138">
        <f t="shared" si="26"/>
        <v>0</v>
      </c>
      <c r="M37" s="139"/>
      <c r="N37" s="140"/>
      <c r="O37" s="110">
        <f t="shared" si="27"/>
        <v>0</v>
      </c>
      <c r="P37" s="139"/>
      <c r="Q37" s="155"/>
      <c r="R37" s="110">
        <f t="shared" si="28"/>
        <v>0</v>
      </c>
      <c r="S37" s="139"/>
      <c r="T37" s="155"/>
      <c r="U37" s="110">
        <f t="shared" si="29"/>
        <v>0</v>
      </c>
      <c r="V37" s="139"/>
      <c r="W37" s="155"/>
    </row>
    <row r="38" spans="1:23" ht="13.8" thickBot="1" x14ac:dyDescent="0.3">
      <c r="A38" s="57" t="s">
        <v>28</v>
      </c>
      <c r="B38" s="164" t="s">
        <v>113</v>
      </c>
      <c r="C38" s="168" t="s">
        <v>26</v>
      </c>
      <c r="D38" s="121"/>
      <c r="E38" s="122"/>
      <c r="F38" s="122"/>
      <c r="G38" s="122"/>
      <c r="H38" s="86"/>
      <c r="I38" s="85"/>
      <c r="J38" s="58"/>
      <c r="K38" s="148"/>
      <c r="L38" s="130"/>
      <c r="M38" s="58"/>
      <c r="N38" s="131"/>
      <c r="O38" s="85"/>
      <c r="P38" s="58"/>
      <c r="Q38" s="149"/>
      <c r="R38" s="85"/>
      <c r="S38" s="58"/>
      <c r="T38" s="149"/>
      <c r="U38" s="85"/>
      <c r="V38" s="58"/>
      <c r="W38" s="149"/>
    </row>
    <row r="41" spans="1:23" ht="12" customHeight="1" x14ac:dyDescent="0.25">
      <c r="D41" s="3"/>
      <c r="H41" s="412"/>
      <c r="I41" s="413"/>
      <c r="J41" s="413"/>
      <c r="K41" s="413"/>
      <c r="L41" s="413"/>
      <c r="M41" s="411"/>
    </row>
    <row r="42" spans="1:23" x14ac:dyDescent="0.25">
      <c r="H42" s="412"/>
      <c r="I42" s="411"/>
      <c r="J42" s="411"/>
      <c r="K42" s="411"/>
      <c r="L42" s="411"/>
      <c r="M42" s="411"/>
    </row>
    <row r="43" spans="1:23" ht="13.8" hidden="1" thickBot="1" x14ac:dyDescent="0.3">
      <c r="B43" s="11" t="s">
        <v>111</v>
      </c>
    </row>
    <row r="44" spans="1:23" ht="13.8" hidden="1" thickBot="1" x14ac:dyDescent="0.3">
      <c r="B44" s="5" t="s">
        <v>109</v>
      </c>
      <c r="D44" s="337" t="str">
        <f>IF(E14=SUM(J14,M14,P14),"OK","ERR!")</f>
        <v>OK</v>
      </c>
    </row>
    <row r="45" spans="1:23" ht="13.8" hidden="1" thickBot="1" x14ac:dyDescent="0.3">
      <c r="B45" s="5" t="s">
        <v>110</v>
      </c>
      <c r="D45" s="337" t="str">
        <f>IF(G14=SUM(K14,N14,Q14),"OK","ERR!")</f>
        <v>OK</v>
      </c>
    </row>
    <row r="46" spans="1:23" ht="13.8" thickBot="1" x14ac:dyDescent="0.3"/>
    <row r="47" spans="1:23" ht="24.6" customHeight="1" thickBot="1" x14ac:dyDescent="0.3">
      <c r="A47" s="791" t="s">
        <v>0</v>
      </c>
      <c r="B47" s="804" t="s">
        <v>1</v>
      </c>
      <c r="C47" s="806" t="s">
        <v>13</v>
      </c>
      <c r="D47" s="813" t="s">
        <v>367</v>
      </c>
      <c r="E47" s="814"/>
      <c r="F47" s="814"/>
      <c r="G47" s="814"/>
      <c r="H47" s="814"/>
      <c r="I47" s="814"/>
      <c r="J47" s="814"/>
      <c r="K47" s="814"/>
      <c r="L47" s="814"/>
      <c r="M47" s="814"/>
      <c r="N47" s="814"/>
      <c r="O47" s="814"/>
      <c r="P47" s="814"/>
      <c r="Q47" s="814"/>
      <c r="R47" s="814"/>
      <c r="S47" s="814"/>
      <c r="T47" s="814"/>
      <c r="U47" s="814"/>
      <c r="V47" s="814"/>
      <c r="W47" s="815"/>
    </row>
    <row r="48" spans="1:23" ht="19.95" customHeight="1" x14ac:dyDescent="0.25">
      <c r="A48" s="803"/>
      <c r="B48" s="805"/>
      <c r="C48" s="807"/>
      <c r="D48" s="824" t="s">
        <v>94</v>
      </c>
      <c r="E48" s="825"/>
      <c r="F48" s="825"/>
      <c r="G48" s="825"/>
      <c r="H48" s="826"/>
      <c r="I48" s="816" t="s">
        <v>81</v>
      </c>
      <c r="J48" s="817"/>
      <c r="K48" s="818"/>
      <c r="L48" s="816" t="s">
        <v>12</v>
      </c>
      <c r="M48" s="817"/>
      <c r="N48" s="818"/>
      <c r="O48" s="816" t="s">
        <v>84</v>
      </c>
      <c r="P48" s="817"/>
      <c r="Q48" s="818"/>
      <c r="R48" s="816" t="s">
        <v>327</v>
      </c>
      <c r="S48" s="817"/>
      <c r="T48" s="818"/>
      <c r="U48" s="816" t="s">
        <v>366</v>
      </c>
      <c r="V48" s="817"/>
      <c r="W48" s="818"/>
    </row>
    <row r="49" spans="1:23" x14ac:dyDescent="0.25">
      <c r="A49" s="803"/>
      <c r="B49" s="805"/>
      <c r="C49" s="807"/>
      <c r="D49" s="822" t="s">
        <v>24</v>
      </c>
      <c r="E49" s="823" t="s">
        <v>92</v>
      </c>
      <c r="F49" s="805" t="s">
        <v>93</v>
      </c>
      <c r="G49" s="827"/>
      <c r="H49" s="828"/>
      <c r="I49" s="819"/>
      <c r="J49" s="820"/>
      <c r="K49" s="821"/>
      <c r="L49" s="819"/>
      <c r="M49" s="820"/>
      <c r="N49" s="821"/>
      <c r="O49" s="819"/>
      <c r="P49" s="820"/>
      <c r="Q49" s="821"/>
      <c r="R49" s="819"/>
      <c r="S49" s="820"/>
      <c r="T49" s="821"/>
      <c r="U49" s="819"/>
      <c r="V49" s="820"/>
      <c r="W49" s="821"/>
    </row>
    <row r="50" spans="1:23" ht="36.6" thickBot="1" x14ac:dyDescent="0.3">
      <c r="A50" s="803"/>
      <c r="B50" s="805"/>
      <c r="C50" s="808"/>
      <c r="D50" s="820"/>
      <c r="E50" s="823"/>
      <c r="F50" s="175" t="s">
        <v>103</v>
      </c>
      <c r="G50" s="175" t="s">
        <v>105</v>
      </c>
      <c r="H50" s="176" t="s">
        <v>104</v>
      </c>
      <c r="I50" s="174" t="s">
        <v>24</v>
      </c>
      <c r="J50" s="172" t="s">
        <v>92</v>
      </c>
      <c r="K50" s="177" t="s">
        <v>93</v>
      </c>
      <c r="L50" s="171" t="s">
        <v>24</v>
      </c>
      <c r="M50" s="172" t="s">
        <v>92</v>
      </c>
      <c r="N50" s="173" t="s">
        <v>93</v>
      </c>
      <c r="O50" s="174" t="s">
        <v>24</v>
      </c>
      <c r="P50" s="172" t="s">
        <v>92</v>
      </c>
      <c r="Q50" s="173" t="s">
        <v>93</v>
      </c>
      <c r="R50" s="174" t="s">
        <v>24</v>
      </c>
      <c r="S50" s="317" t="s">
        <v>92</v>
      </c>
      <c r="T50" s="173" t="s">
        <v>93</v>
      </c>
      <c r="U50" s="174" t="s">
        <v>24</v>
      </c>
      <c r="V50" s="317" t="s">
        <v>92</v>
      </c>
      <c r="W50" s="173" t="s">
        <v>93</v>
      </c>
    </row>
    <row r="51" spans="1:23" ht="13.8" thickBot="1" x14ac:dyDescent="0.3">
      <c r="A51" s="104">
        <v>0</v>
      </c>
      <c r="B51" s="108">
        <v>1</v>
      </c>
      <c r="C51" s="169">
        <v>2</v>
      </c>
      <c r="D51" s="111">
        <v>3</v>
      </c>
      <c r="E51" s="105">
        <v>4</v>
      </c>
      <c r="F51" s="105">
        <v>5</v>
      </c>
      <c r="G51" s="105">
        <v>6</v>
      </c>
      <c r="H51" s="112">
        <v>7</v>
      </c>
      <c r="I51" s="105">
        <v>8</v>
      </c>
      <c r="J51" s="106">
        <v>9</v>
      </c>
      <c r="K51" s="123">
        <v>10</v>
      </c>
      <c r="L51" s="111">
        <v>11</v>
      </c>
      <c r="M51" s="106">
        <v>12</v>
      </c>
      <c r="N51" s="107">
        <v>13</v>
      </c>
      <c r="O51" s="105">
        <v>14</v>
      </c>
      <c r="P51" s="106">
        <v>15</v>
      </c>
      <c r="Q51" s="107">
        <v>16</v>
      </c>
      <c r="R51" s="105">
        <v>14</v>
      </c>
      <c r="S51" s="106">
        <v>15</v>
      </c>
      <c r="T51" s="107">
        <v>16</v>
      </c>
      <c r="U51" s="105">
        <v>14</v>
      </c>
      <c r="V51" s="106">
        <v>15</v>
      </c>
      <c r="W51" s="107">
        <v>16</v>
      </c>
    </row>
    <row r="52" spans="1:23" ht="22.2" customHeight="1" thickBot="1" x14ac:dyDescent="0.3">
      <c r="A52" s="142"/>
      <c r="B52" s="415" t="s">
        <v>386</v>
      </c>
      <c r="C52" s="416"/>
      <c r="D52" s="560"/>
      <c r="E52" s="561"/>
      <c r="F52" s="713">
        <f>G52+H52</f>
        <v>0</v>
      </c>
      <c r="G52" s="562"/>
      <c r="H52" s="563"/>
      <c r="I52" s="564"/>
      <c r="J52" s="547"/>
      <c r="K52" s="548"/>
      <c r="L52" s="549"/>
      <c r="M52" s="550"/>
      <c r="N52" s="551"/>
      <c r="O52" s="546"/>
      <c r="P52" s="550"/>
      <c r="Q52" s="552"/>
      <c r="R52" s="546"/>
      <c r="S52" s="550"/>
      <c r="T52" s="552"/>
      <c r="U52" s="546"/>
      <c r="V52" s="550"/>
      <c r="W52" s="552"/>
    </row>
    <row r="53" spans="1:23" ht="21" customHeight="1" thickBot="1" x14ac:dyDescent="0.3">
      <c r="A53" s="414"/>
      <c r="B53" s="417" t="s">
        <v>233</v>
      </c>
      <c r="C53" s="418"/>
      <c r="D53" s="565"/>
      <c r="E53" s="566"/>
      <c r="F53" s="714"/>
      <c r="G53" s="715">
        <f>SUM(K53,N53,Q53,T53)</f>
        <v>0</v>
      </c>
      <c r="H53" s="567"/>
      <c r="I53" s="568"/>
      <c r="J53" s="554"/>
      <c r="K53" s="555"/>
      <c r="L53" s="556"/>
      <c r="M53" s="557"/>
      <c r="N53" s="558"/>
      <c r="O53" s="553"/>
      <c r="P53" s="557"/>
      <c r="Q53" s="559"/>
      <c r="R53" s="553"/>
      <c r="S53" s="557"/>
      <c r="T53" s="559"/>
      <c r="U53" s="553"/>
      <c r="V53" s="557"/>
      <c r="W53" s="708">
        <f>100%-G53</f>
        <v>1</v>
      </c>
    </row>
    <row r="54" spans="1:23" x14ac:dyDescent="0.25">
      <c r="A54" s="315" t="s">
        <v>25</v>
      </c>
      <c r="B54" s="163" t="s">
        <v>102</v>
      </c>
      <c r="C54" s="329" t="s">
        <v>83</v>
      </c>
      <c r="D54" s="330">
        <f t="shared" ref="D54:W54" si="30">D55+D68+D73+D74+D75+D76+D77</f>
        <v>0</v>
      </c>
      <c r="E54" s="331">
        <f t="shared" si="30"/>
        <v>0</v>
      </c>
      <c r="F54" s="331">
        <f t="shared" si="30"/>
        <v>0</v>
      </c>
      <c r="G54" s="331">
        <f t="shared" si="30"/>
        <v>0</v>
      </c>
      <c r="H54" s="332">
        <f>H55+H68+H73+H74+H75+H76+H77</f>
        <v>0</v>
      </c>
      <c r="I54" s="333">
        <f t="shared" si="30"/>
        <v>0</v>
      </c>
      <c r="J54" s="331">
        <f t="shared" si="30"/>
        <v>0</v>
      </c>
      <c r="K54" s="334">
        <f t="shared" si="30"/>
        <v>0</v>
      </c>
      <c r="L54" s="330">
        <f t="shared" si="30"/>
        <v>0</v>
      </c>
      <c r="M54" s="331">
        <f t="shared" si="30"/>
        <v>0</v>
      </c>
      <c r="N54" s="332">
        <f t="shared" si="30"/>
        <v>0</v>
      </c>
      <c r="O54" s="333">
        <f t="shared" si="30"/>
        <v>0</v>
      </c>
      <c r="P54" s="331">
        <f t="shared" si="30"/>
        <v>0</v>
      </c>
      <c r="Q54" s="332">
        <f t="shared" si="30"/>
        <v>0</v>
      </c>
      <c r="R54" s="333">
        <f t="shared" si="30"/>
        <v>0</v>
      </c>
      <c r="S54" s="331">
        <f t="shared" si="30"/>
        <v>0</v>
      </c>
      <c r="T54" s="332">
        <f t="shared" si="30"/>
        <v>0</v>
      </c>
      <c r="U54" s="333">
        <f t="shared" si="30"/>
        <v>0</v>
      </c>
      <c r="V54" s="331">
        <f t="shared" si="30"/>
        <v>0</v>
      </c>
      <c r="W54" s="332">
        <f t="shared" si="30"/>
        <v>0</v>
      </c>
    </row>
    <row r="55" spans="1:23" s="11" customFormat="1" x14ac:dyDescent="0.25">
      <c r="A55" s="178" t="s">
        <v>95</v>
      </c>
      <c r="B55" s="156" t="s">
        <v>62</v>
      </c>
      <c r="C55" s="166" t="s">
        <v>83</v>
      </c>
      <c r="D55" s="113">
        <f t="shared" ref="D55:W55" si="31">D56+D57+D58+D59</f>
        <v>0</v>
      </c>
      <c r="E55" s="94">
        <f t="shared" si="31"/>
        <v>0</v>
      </c>
      <c r="F55" s="94">
        <f t="shared" si="31"/>
        <v>0</v>
      </c>
      <c r="G55" s="94">
        <f t="shared" si="31"/>
        <v>0</v>
      </c>
      <c r="H55" s="114">
        <f>H56+H57+H58+H59</f>
        <v>0</v>
      </c>
      <c r="I55" s="109">
        <f t="shared" si="31"/>
        <v>0</v>
      </c>
      <c r="J55" s="94">
        <f t="shared" si="31"/>
        <v>0</v>
      </c>
      <c r="K55" s="125">
        <f t="shared" si="31"/>
        <v>0</v>
      </c>
      <c r="L55" s="113">
        <f t="shared" si="31"/>
        <v>0</v>
      </c>
      <c r="M55" s="94">
        <f t="shared" si="31"/>
        <v>0</v>
      </c>
      <c r="N55" s="114">
        <f t="shared" si="31"/>
        <v>0</v>
      </c>
      <c r="O55" s="109">
        <f t="shared" si="31"/>
        <v>0</v>
      </c>
      <c r="P55" s="94">
        <f t="shared" si="31"/>
        <v>0</v>
      </c>
      <c r="Q55" s="114">
        <f t="shared" si="31"/>
        <v>0</v>
      </c>
      <c r="R55" s="109">
        <f t="shared" si="31"/>
        <v>0</v>
      </c>
      <c r="S55" s="94">
        <f t="shared" si="31"/>
        <v>0</v>
      </c>
      <c r="T55" s="114">
        <f t="shared" si="31"/>
        <v>0</v>
      </c>
      <c r="U55" s="109">
        <f t="shared" si="31"/>
        <v>0</v>
      </c>
      <c r="V55" s="94">
        <f t="shared" si="31"/>
        <v>0</v>
      </c>
      <c r="W55" s="114">
        <f t="shared" si="31"/>
        <v>0</v>
      </c>
    </row>
    <row r="56" spans="1:23" x14ac:dyDescent="0.25">
      <c r="A56" s="46"/>
      <c r="B56" s="158" t="s">
        <v>4</v>
      </c>
      <c r="C56" s="166" t="s">
        <v>83</v>
      </c>
      <c r="D56" s="69"/>
      <c r="E56" s="93">
        <f>J56+M56+P56</f>
        <v>0</v>
      </c>
      <c r="F56" s="93">
        <f>D56-E56</f>
        <v>0</v>
      </c>
      <c r="G56" s="93">
        <f>F56*$G$52</f>
        <v>0</v>
      </c>
      <c r="H56" s="116">
        <f>F56-G56</f>
        <v>0</v>
      </c>
      <c r="I56" s="110">
        <f>J56+K56</f>
        <v>0</v>
      </c>
      <c r="J56" s="17"/>
      <c r="K56" s="64"/>
      <c r="L56" s="115">
        <f>M56+N56</f>
        <v>0</v>
      </c>
      <c r="M56" s="17"/>
      <c r="N56" s="52"/>
      <c r="O56" s="110">
        <f>P56+Q56</f>
        <v>0</v>
      </c>
      <c r="P56" s="17"/>
      <c r="Q56" s="52"/>
      <c r="R56" s="110">
        <f>S56+T56</f>
        <v>0</v>
      </c>
      <c r="S56" s="17"/>
      <c r="T56" s="52"/>
      <c r="U56" s="110">
        <f>V56+W56</f>
        <v>0</v>
      </c>
      <c r="V56" s="17"/>
      <c r="W56" s="52"/>
    </row>
    <row r="57" spans="1:23" ht="26.4" x14ac:dyDescent="0.25">
      <c r="A57" s="46"/>
      <c r="B57" s="158" t="s">
        <v>63</v>
      </c>
      <c r="C57" s="166" t="s">
        <v>83</v>
      </c>
      <c r="D57" s="69"/>
      <c r="E57" s="93">
        <f>J57+M57+P57</f>
        <v>0</v>
      </c>
      <c r="F57" s="93">
        <f>D57-E57</f>
        <v>0</v>
      </c>
      <c r="G57" s="93">
        <f t="shared" ref="G57:G67" si="32">F57*$G$52</f>
        <v>0</v>
      </c>
      <c r="H57" s="116">
        <f>F57-G57</f>
        <v>0</v>
      </c>
      <c r="I57" s="110">
        <f>J57+K57</f>
        <v>0</v>
      </c>
      <c r="J57" s="17"/>
      <c r="K57" s="64"/>
      <c r="L57" s="115">
        <f>M57+N57</f>
        <v>0</v>
      </c>
      <c r="M57" s="17"/>
      <c r="N57" s="52"/>
      <c r="O57" s="110">
        <f>P57+Q57</f>
        <v>0</v>
      </c>
      <c r="P57" s="17"/>
      <c r="Q57" s="52"/>
      <c r="R57" s="110">
        <f>S57+T57</f>
        <v>0</v>
      </c>
      <c r="S57" s="17"/>
      <c r="T57" s="52"/>
      <c r="U57" s="110">
        <f>V57+W57</f>
        <v>0</v>
      </c>
      <c r="V57" s="17"/>
      <c r="W57" s="52"/>
    </row>
    <row r="58" spans="1:23" ht="39.6" x14ac:dyDescent="0.25">
      <c r="A58" s="46"/>
      <c r="B58" s="158" t="s">
        <v>42</v>
      </c>
      <c r="C58" s="166" t="s">
        <v>83</v>
      </c>
      <c r="D58" s="69"/>
      <c r="E58" s="93">
        <f>J58+M58+P58</f>
        <v>0</v>
      </c>
      <c r="F58" s="93">
        <f>D58-E58</f>
        <v>0</v>
      </c>
      <c r="G58" s="93">
        <f t="shared" si="32"/>
        <v>0</v>
      </c>
      <c r="H58" s="116">
        <f>F58-G58</f>
        <v>0</v>
      </c>
      <c r="I58" s="110">
        <f>J58+K58</f>
        <v>0</v>
      </c>
      <c r="J58" s="17"/>
      <c r="K58" s="64"/>
      <c r="L58" s="115">
        <f>M58+N58</f>
        <v>0</v>
      </c>
      <c r="M58" s="17"/>
      <c r="N58" s="52"/>
      <c r="O58" s="110">
        <f>P58+Q58</f>
        <v>0</v>
      </c>
      <c r="P58" s="17"/>
      <c r="Q58" s="52"/>
      <c r="R58" s="110">
        <f>S58+T58</f>
        <v>0</v>
      </c>
      <c r="S58" s="17"/>
      <c r="T58" s="52"/>
      <c r="U58" s="110">
        <f>V58+W58</f>
        <v>0</v>
      </c>
      <c r="V58" s="17"/>
      <c r="W58" s="52"/>
    </row>
    <row r="59" spans="1:23" x14ac:dyDescent="0.25">
      <c r="A59" s="46"/>
      <c r="B59" s="158" t="s">
        <v>64</v>
      </c>
      <c r="C59" s="166" t="s">
        <v>83</v>
      </c>
      <c r="D59" s="115">
        <f t="shared" ref="D59:Q59" si="33">D62+D63+D64+D65+D66+D67</f>
        <v>0</v>
      </c>
      <c r="E59" s="93">
        <f t="shared" si="33"/>
        <v>0</v>
      </c>
      <c r="F59" s="93">
        <f t="shared" si="33"/>
        <v>0</v>
      </c>
      <c r="G59" s="93">
        <f t="shared" si="33"/>
        <v>0</v>
      </c>
      <c r="H59" s="116">
        <f t="shared" si="33"/>
        <v>0</v>
      </c>
      <c r="I59" s="110">
        <f t="shared" si="33"/>
        <v>0</v>
      </c>
      <c r="J59" s="93">
        <f t="shared" si="33"/>
        <v>0</v>
      </c>
      <c r="K59" s="126">
        <f t="shared" si="33"/>
        <v>0</v>
      </c>
      <c r="L59" s="115">
        <f t="shared" si="33"/>
        <v>0</v>
      </c>
      <c r="M59" s="93">
        <f t="shared" si="33"/>
        <v>0</v>
      </c>
      <c r="N59" s="116">
        <f t="shared" si="33"/>
        <v>0</v>
      </c>
      <c r="O59" s="110">
        <f t="shared" si="33"/>
        <v>0</v>
      </c>
      <c r="P59" s="93">
        <f t="shared" si="33"/>
        <v>0</v>
      </c>
      <c r="Q59" s="116">
        <f t="shared" si="33"/>
        <v>0</v>
      </c>
      <c r="R59" s="110">
        <f t="shared" ref="R59:W59" si="34">R62+R63+R64+R65+R66+R67</f>
        <v>0</v>
      </c>
      <c r="S59" s="93">
        <f t="shared" si="34"/>
        <v>0</v>
      </c>
      <c r="T59" s="116">
        <f t="shared" si="34"/>
        <v>0</v>
      </c>
      <c r="U59" s="110">
        <f t="shared" si="34"/>
        <v>0</v>
      </c>
      <c r="V59" s="93">
        <f t="shared" si="34"/>
        <v>0</v>
      </c>
      <c r="W59" s="116">
        <f t="shared" si="34"/>
        <v>0</v>
      </c>
    </row>
    <row r="60" spans="1:23" x14ac:dyDescent="0.25">
      <c r="A60" s="46"/>
      <c r="B60" s="159" t="s">
        <v>41</v>
      </c>
      <c r="C60" s="166" t="s">
        <v>83</v>
      </c>
      <c r="D60" s="69"/>
      <c r="E60" s="93">
        <f t="shared" ref="E60:E67" si="35">J60+M60+P60</f>
        <v>0</v>
      </c>
      <c r="F60" s="93">
        <f t="shared" ref="F60:F67" si="36">D60-E60</f>
        <v>0</v>
      </c>
      <c r="G60" s="93">
        <f t="shared" si="32"/>
        <v>0</v>
      </c>
      <c r="H60" s="116">
        <f t="shared" ref="H60:H67" si="37">F60-G60</f>
        <v>0</v>
      </c>
      <c r="I60" s="110">
        <f t="shared" ref="I60:I67" si="38">J60+K60</f>
        <v>0</v>
      </c>
      <c r="J60" s="17"/>
      <c r="K60" s="64"/>
      <c r="L60" s="115">
        <f t="shared" ref="L60:L67" si="39">M60+N60</f>
        <v>0</v>
      </c>
      <c r="M60" s="17"/>
      <c r="N60" s="52"/>
      <c r="O60" s="110">
        <f>P60+Q60</f>
        <v>0</v>
      </c>
      <c r="P60" s="17"/>
      <c r="Q60" s="52"/>
      <c r="R60" s="110">
        <f>S60+T60</f>
        <v>0</v>
      </c>
      <c r="S60" s="17"/>
      <c r="T60" s="52"/>
      <c r="U60" s="110">
        <f>V60+W60</f>
        <v>0</v>
      </c>
      <c r="V60" s="17"/>
      <c r="W60" s="52"/>
    </row>
    <row r="61" spans="1:23" x14ac:dyDescent="0.25">
      <c r="A61" s="46"/>
      <c r="B61" s="159" t="s">
        <v>43</v>
      </c>
      <c r="C61" s="166" t="s">
        <v>83</v>
      </c>
      <c r="D61" s="69"/>
      <c r="E61" s="93">
        <f t="shared" si="35"/>
        <v>0</v>
      </c>
      <c r="F61" s="93">
        <f t="shared" si="36"/>
        <v>0</v>
      </c>
      <c r="G61" s="93">
        <f t="shared" si="32"/>
        <v>0</v>
      </c>
      <c r="H61" s="116">
        <f t="shared" si="37"/>
        <v>0</v>
      </c>
      <c r="I61" s="110">
        <f t="shared" si="38"/>
        <v>0</v>
      </c>
      <c r="J61" s="17"/>
      <c r="K61" s="64"/>
      <c r="L61" s="115">
        <f t="shared" si="39"/>
        <v>0</v>
      </c>
      <c r="M61" s="17"/>
      <c r="N61" s="52"/>
      <c r="O61" s="81"/>
      <c r="P61" s="17"/>
      <c r="Q61" s="52"/>
      <c r="R61" s="81"/>
      <c r="S61" s="17"/>
      <c r="T61" s="52"/>
      <c r="U61" s="81"/>
      <c r="V61" s="17"/>
      <c r="W61" s="52"/>
    </row>
    <row r="62" spans="1:23" x14ac:dyDescent="0.25">
      <c r="A62" s="46"/>
      <c r="B62" s="159" t="s">
        <v>65</v>
      </c>
      <c r="C62" s="166" t="s">
        <v>83</v>
      </c>
      <c r="D62" s="69"/>
      <c r="E62" s="93">
        <f t="shared" si="35"/>
        <v>0</v>
      </c>
      <c r="F62" s="93">
        <f t="shared" si="36"/>
        <v>0</v>
      </c>
      <c r="G62" s="93">
        <f t="shared" si="32"/>
        <v>0</v>
      </c>
      <c r="H62" s="116">
        <f t="shared" si="37"/>
        <v>0</v>
      </c>
      <c r="I62" s="110">
        <f t="shared" si="38"/>
        <v>0</v>
      </c>
      <c r="J62" s="17"/>
      <c r="K62" s="64"/>
      <c r="L62" s="115">
        <f t="shared" si="39"/>
        <v>0</v>
      </c>
      <c r="M62" s="17"/>
      <c r="N62" s="52"/>
      <c r="O62" s="81"/>
      <c r="P62" s="17"/>
      <c r="Q62" s="52"/>
      <c r="R62" s="81"/>
      <c r="S62" s="17"/>
      <c r="T62" s="52"/>
      <c r="U62" s="81"/>
      <c r="V62" s="17"/>
      <c r="W62" s="52"/>
    </row>
    <row r="63" spans="1:23" x14ac:dyDescent="0.25">
      <c r="A63" s="46"/>
      <c r="B63" s="159" t="s">
        <v>368</v>
      </c>
      <c r="C63" s="166" t="s">
        <v>83</v>
      </c>
      <c r="D63" s="69"/>
      <c r="E63" s="93">
        <f t="shared" si="35"/>
        <v>0</v>
      </c>
      <c r="F63" s="93">
        <f t="shared" si="36"/>
        <v>0</v>
      </c>
      <c r="G63" s="93">
        <f t="shared" si="32"/>
        <v>0</v>
      </c>
      <c r="H63" s="116">
        <f t="shared" si="37"/>
        <v>0</v>
      </c>
      <c r="I63" s="110">
        <f t="shared" si="38"/>
        <v>0</v>
      </c>
      <c r="J63" s="17"/>
      <c r="K63" s="64"/>
      <c r="L63" s="115">
        <f t="shared" si="39"/>
        <v>0</v>
      </c>
      <c r="M63" s="17"/>
      <c r="N63" s="52"/>
      <c r="O63" s="81"/>
      <c r="P63" s="17"/>
      <c r="Q63" s="52"/>
      <c r="R63" s="81"/>
      <c r="S63" s="17"/>
      <c r="T63" s="52"/>
      <c r="U63" s="81"/>
      <c r="V63" s="17"/>
      <c r="W63" s="52"/>
    </row>
    <row r="64" spans="1:23" x14ac:dyDescent="0.25">
      <c r="A64" s="46"/>
      <c r="B64" s="159" t="s">
        <v>5</v>
      </c>
      <c r="C64" s="166" t="s">
        <v>83</v>
      </c>
      <c r="D64" s="69"/>
      <c r="E64" s="93">
        <f t="shared" si="35"/>
        <v>0</v>
      </c>
      <c r="F64" s="93">
        <f t="shared" si="36"/>
        <v>0</v>
      </c>
      <c r="G64" s="93">
        <f t="shared" si="32"/>
        <v>0</v>
      </c>
      <c r="H64" s="116">
        <f t="shared" si="37"/>
        <v>0</v>
      </c>
      <c r="I64" s="110">
        <f t="shared" si="38"/>
        <v>0</v>
      </c>
      <c r="J64" s="17"/>
      <c r="K64" s="64"/>
      <c r="L64" s="115">
        <f t="shared" si="39"/>
        <v>0</v>
      </c>
      <c r="M64" s="17"/>
      <c r="N64" s="52"/>
      <c r="O64" s="81"/>
      <c r="P64" s="17"/>
      <c r="Q64" s="52"/>
      <c r="R64" s="81"/>
      <c r="S64" s="17"/>
      <c r="T64" s="52"/>
      <c r="U64" s="81"/>
      <c r="V64" s="17"/>
      <c r="W64" s="52"/>
    </row>
    <row r="65" spans="1:23" x14ac:dyDescent="0.25">
      <c r="A65" s="46"/>
      <c r="B65" s="159" t="s">
        <v>6</v>
      </c>
      <c r="C65" s="166" t="s">
        <v>83</v>
      </c>
      <c r="D65" s="69"/>
      <c r="E65" s="93">
        <f t="shared" si="35"/>
        <v>0</v>
      </c>
      <c r="F65" s="93">
        <f t="shared" si="36"/>
        <v>0</v>
      </c>
      <c r="G65" s="93">
        <f t="shared" si="32"/>
        <v>0</v>
      </c>
      <c r="H65" s="116">
        <f t="shared" si="37"/>
        <v>0</v>
      </c>
      <c r="I65" s="110">
        <f t="shared" si="38"/>
        <v>0</v>
      </c>
      <c r="J65" s="17"/>
      <c r="K65" s="64"/>
      <c r="L65" s="115">
        <f t="shared" si="39"/>
        <v>0</v>
      </c>
      <c r="M65" s="17"/>
      <c r="N65" s="52"/>
      <c r="O65" s="81"/>
      <c r="P65" s="17"/>
      <c r="Q65" s="52"/>
      <c r="R65" s="81"/>
      <c r="S65" s="17"/>
      <c r="T65" s="52"/>
      <c r="U65" s="81"/>
      <c r="V65" s="17"/>
      <c r="W65" s="52"/>
    </row>
    <row r="66" spans="1:23" x14ac:dyDescent="0.25">
      <c r="A66" s="46"/>
      <c r="B66" s="159" t="s">
        <v>44</v>
      </c>
      <c r="C66" s="166" t="s">
        <v>83</v>
      </c>
      <c r="D66" s="69"/>
      <c r="E66" s="93">
        <f t="shared" si="35"/>
        <v>0</v>
      </c>
      <c r="F66" s="93">
        <f t="shared" si="36"/>
        <v>0</v>
      </c>
      <c r="G66" s="93">
        <f t="shared" si="32"/>
        <v>0</v>
      </c>
      <c r="H66" s="116">
        <f t="shared" si="37"/>
        <v>0</v>
      </c>
      <c r="I66" s="110">
        <f t="shared" si="38"/>
        <v>0</v>
      </c>
      <c r="J66" s="17"/>
      <c r="K66" s="64"/>
      <c r="L66" s="115">
        <f t="shared" si="39"/>
        <v>0</v>
      </c>
      <c r="M66" s="17"/>
      <c r="N66" s="52"/>
      <c r="O66" s="81"/>
      <c r="P66" s="17"/>
      <c r="Q66" s="52"/>
      <c r="R66" s="81"/>
      <c r="S66" s="17"/>
      <c r="T66" s="52"/>
      <c r="U66" s="81"/>
      <c r="V66" s="17"/>
      <c r="W66" s="52"/>
    </row>
    <row r="67" spans="1:23" x14ac:dyDescent="0.25">
      <c r="A67" s="46"/>
      <c r="B67" s="159" t="s">
        <v>45</v>
      </c>
      <c r="C67" s="166" t="s">
        <v>83</v>
      </c>
      <c r="D67" s="69"/>
      <c r="E67" s="93">
        <f t="shared" si="35"/>
        <v>0</v>
      </c>
      <c r="F67" s="93">
        <f t="shared" si="36"/>
        <v>0</v>
      </c>
      <c r="G67" s="93">
        <f t="shared" si="32"/>
        <v>0</v>
      </c>
      <c r="H67" s="116">
        <f t="shared" si="37"/>
        <v>0</v>
      </c>
      <c r="I67" s="110">
        <f t="shared" si="38"/>
        <v>0</v>
      </c>
      <c r="J67" s="17"/>
      <c r="K67" s="64"/>
      <c r="L67" s="115">
        <f t="shared" si="39"/>
        <v>0</v>
      </c>
      <c r="M67" s="17"/>
      <c r="N67" s="52"/>
      <c r="O67" s="81"/>
      <c r="P67" s="17"/>
      <c r="Q67" s="52"/>
      <c r="R67" s="81"/>
      <c r="S67" s="17"/>
      <c r="T67" s="52"/>
      <c r="U67" s="81"/>
      <c r="V67" s="17"/>
      <c r="W67" s="52"/>
    </row>
    <row r="68" spans="1:23" s="11" customFormat="1" x14ac:dyDescent="0.25">
      <c r="A68" s="48" t="s">
        <v>96</v>
      </c>
      <c r="B68" s="156" t="s">
        <v>50</v>
      </c>
      <c r="C68" s="166" t="s">
        <v>83</v>
      </c>
      <c r="D68" s="113">
        <f t="shared" ref="D68:W68" si="40">D69+D70+D72</f>
        <v>0</v>
      </c>
      <c r="E68" s="94">
        <f t="shared" si="40"/>
        <v>0</v>
      </c>
      <c r="F68" s="94">
        <f t="shared" si="40"/>
        <v>0</v>
      </c>
      <c r="G68" s="94">
        <f t="shared" si="40"/>
        <v>0</v>
      </c>
      <c r="H68" s="114">
        <f t="shared" si="40"/>
        <v>0</v>
      </c>
      <c r="I68" s="109">
        <f t="shared" si="40"/>
        <v>0</v>
      </c>
      <c r="J68" s="94">
        <f t="shared" si="40"/>
        <v>0</v>
      </c>
      <c r="K68" s="125">
        <f t="shared" si="40"/>
        <v>0</v>
      </c>
      <c r="L68" s="113">
        <f t="shared" si="40"/>
        <v>0</v>
      </c>
      <c r="M68" s="94">
        <f t="shared" si="40"/>
        <v>0</v>
      </c>
      <c r="N68" s="114">
        <f t="shared" si="40"/>
        <v>0</v>
      </c>
      <c r="O68" s="109">
        <f t="shared" si="40"/>
        <v>0</v>
      </c>
      <c r="P68" s="94">
        <f t="shared" si="40"/>
        <v>0</v>
      </c>
      <c r="Q68" s="114">
        <f t="shared" si="40"/>
        <v>0</v>
      </c>
      <c r="R68" s="109">
        <f t="shared" si="40"/>
        <v>0</v>
      </c>
      <c r="S68" s="94">
        <f t="shared" si="40"/>
        <v>0</v>
      </c>
      <c r="T68" s="114">
        <f t="shared" si="40"/>
        <v>0</v>
      </c>
      <c r="U68" s="109">
        <f t="shared" si="40"/>
        <v>0</v>
      </c>
      <c r="V68" s="94">
        <f t="shared" si="40"/>
        <v>0</v>
      </c>
      <c r="W68" s="114">
        <f t="shared" si="40"/>
        <v>0</v>
      </c>
    </row>
    <row r="69" spans="1:23" x14ac:dyDescent="0.25">
      <c r="A69" s="46"/>
      <c r="B69" s="158" t="s">
        <v>331</v>
      </c>
      <c r="C69" s="166" t="s">
        <v>83</v>
      </c>
      <c r="D69" s="117"/>
      <c r="E69" s="93">
        <f t="shared" ref="E69:E77" si="41">J69+M69+P69</f>
        <v>0</v>
      </c>
      <c r="F69" s="93">
        <f t="shared" ref="F69:F77" si="42">D69-E69</f>
        <v>0</v>
      </c>
      <c r="G69" s="93">
        <f>F69*$G$52</f>
        <v>0</v>
      </c>
      <c r="H69" s="116">
        <f t="shared" ref="H69:H77" si="43">F69-G69</f>
        <v>0</v>
      </c>
      <c r="I69" s="110">
        <f t="shared" ref="I69:I77" si="44">J69+K69</f>
        <v>0</v>
      </c>
      <c r="J69" s="32"/>
      <c r="K69" s="63"/>
      <c r="L69" s="115">
        <f t="shared" ref="L69:L77" si="45">M69+N69</f>
        <v>0</v>
      </c>
      <c r="M69" s="17"/>
      <c r="N69" s="52"/>
      <c r="O69" s="110">
        <f>P69+Q69</f>
        <v>0</v>
      </c>
      <c r="P69" s="17"/>
      <c r="Q69" s="152"/>
      <c r="R69" s="110">
        <f>S69+T69</f>
        <v>0</v>
      </c>
      <c r="S69" s="17"/>
      <c r="T69" s="152"/>
      <c r="U69" s="110">
        <f>V69+W69</f>
        <v>0</v>
      </c>
      <c r="V69" s="17"/>
      <c r="W69" s="152"/>
    </row>
    <row r="70" spans="1:23" ht="26.4" x14ac:dyDescent="0.25">
      <c r="A70" s="153"/>
      <c r="B70" s="158" t="s">
        <v>106</v>
      </c>
      <c r="C70" s="166" t="s">
        <v>83</v>
      </c>
      <c r="D70" s="118"/>
      <c r="E70" s="93">
        <f t="shared" si="41"/>
        <v>0</v>
      </c>
      <c r="F70" s="93">
        <f t="shared" si="42"/>
        <v>0</v>
      </c>
      <c r="G70" s="93">
        <f>F70*$G$52</f>
        <v>0</v>
      </c>
      <c r="H70" s="116">
        <f t="shared" si="43"/>
        <v>0</v>
      </c>
      <c r="I70" s="110">
        <f t="shared" si="44"/>
        <v>0</v>
      </c>
      <c r="J70" s="32"/>
      <c r="K70" s="63"/>
      <c r="L70" s="115">
        <f t="shared" si="45"/>
        <v>0</v>
      </c>
      <c r="M70" s="17"/>
      <c r="N70" s="52"/>
      <c r="O70" s="81"/>
      <c r="P70" s="17"/>
      <c r="Q70" s="152"/>
      <c r="R70" s="81"/>
      <c r="S70" s="17"/>
      <c r="T70" s="152"/>
      <c r="U70" s="81"/>
      <c r="V70" s="17"/>
      <c r="W70" s="152"/>
    </row>
    <row r="71" spans="1:23" ht="26.4" x14ac:dyDescent="0.25">
      <c r="A71" s="153"/>
      <c r="B71" s="158" t="s">
        <v>346</v>
      </c>
      <c r="C71" s="166"/>
      <c r="D71" s="118"/>
      <c r="E71" s="93"/>
      <c r="F71" s="93"/>
      <c r="G71" s="93"/>
      <c r="H71" s="116"/>
      <c r="I71" s="110"/>
      <c r="J71" s="32"/>
      <c r="K71" s="63"/>
      <c r="L71" s="115"/>
      <c r="M71" s="17"/>
      <c r="N71" s="52"/>
      <c r="O71" s="81"/>
      <c r="P71" s="17"/>
      <c r="Q71" s="152"/>
      <c r="R71" s="81"/>
      <c r="S71" s="17"/>
      <c r="T71" s="152"/>
      <c r="U71" s="81"/>
      <c r="V71" s="17"/>
      <c r="W71" s="152"/>
    </row>
    <row r="72" spans="1:23" ht="27.6" x14ac:dyDescent="0.25">
      <c r="A72" s="46"/>
      <c r="B72" s="158" t="s">
        <v>67</v>
      </c>
      <c r="C72" s="166" t="s">
        <v>83</v>
      </c>
      <c r="D72" s="119"/>
      <c r="E72" s="93">
        <f t="shared" si="41"/>
        <v>0</v>
      </c>
      <c r="F72" s="93">
        <f t="shared" si="42"/>
        <v>0</v>
      </c>
      <c r="G72" s="93">
        <f t="shared" ref="G72:G77" si="46">F72*$G$52</f>
        <v>0</v>
      </c>
      <c r="H72" s="116">
        <f t="shared" si="43"/>
        <v>0</v>
      </c>
      <c r="I72" s="110">
        <f t="shared" si="44"/>
        <v>0</v>
      </c>
      <c r="J72" s="32"/>
      <c r="K72" s="63"/>
      <c r="L72" s="115">
        <f t="shared" si="45"/>
        <v>0</v>
      </c>
      <c r="M72" s="17"/>
      <c r="N72" s="52"/>
      <c r="O72" s="81"/>
      <c r="P72" s="17"/>
      <c r="Q72" s="152"/>
      <c r="R72" s="81"/>
      <c r="S72" s="17"/>
      <c r="T72" s="152"/>
      <c r="U72" s="81"/>
      <c r="V72" s="17"/>
      <c r="W72" s="152"/>
    </row>
    <row r="73" spans="1:23" x14ac:dyDescent="0.25">
      <c r="A73" s="46" t="s">
        <v>97</v>
      </c>
      <c r="B73" s="12" t="s">
        <v>29</v>
      </c>
      <c r="C73" s="166" t="s">
        <v>83</v>
      </c>
      <c r="D73" s="117"/>
      <c r="E73" s="93">
        <f t="shared" si="41"/>
        <v>0</v>
      </c>
      <c r="F73" s="93">
        <f t="shared" si="42"/>
        <v>0</v>
      </c>
      <c r="G73" s="93">
        <f t="shared" si="46"/>
        <v>0</v>
      </c>
      <c r="H73" s="116">
        <f t="shared" si="43"/>
        <v>0</v>
      </c>
      <c r="I73" s="110">
        <f t="shared" si="44"/>
        <v>0</v>
      </c>
      <c r="J73" s="32"/>
      <c r="K73" s="63"/>
      <c r="L73" s="115">
        <f t="shared" si="45"/>
        <v>0</v>
      </c>
      <c r="M73" s="17"/>
      <c r="N73" s="52"/>
      <c r="O73" s="81"/>
      <c r="P73" s="17"/>
      <c r="Q73" s="152"/>
      <c r="R73" s="81"/>
      <c r="S73" s="17"/>
      <c r="T73" s="152"/>
      <c r="U73" s="81"/>
      <c r="V73" s="17"/>
      <c r="W73" s="152"/>
    </row>
    <row r="74" spans="1:23" x14ac:dyDescent="0.25">
      <c r="A74" s="46" t="s">
        <v>98</v>
      </c>
      <c r="B74" s="160" t="s">
        <v>48</v>
      </c>
      <c r="C74" s="166" t="s">
        <v>83</v>
      </c>
      <c r="D74" s="117"/>
      <c r="E74" s="93">
        <f t="shared" si="41"/>
        <v>0</v>
      </c>
      <c r="F74" s="93">
        <f t="shared" si="42"/>
        <v>0</v>
      </c>
      <c r="G74" s="93">
        <f t="shared" si="46"/>
        <v>0</v>
      </c>
      <c r="H74" s="116">
        <f t="shared" si="43"/>
        <v>0</v>
      </c>
      <c r="I74" s="110">
        <f t="shared" si="44"/>
        <v>0</v>
      </c>
      <c r="J74" s="32"/>
      <c r="K74" s="63"/>
      <c r="L74" s="115">
        <f t="shared" si="45"/>
        <v>0</v>
      </c>
      <c r="M74" s="17"/>
      <c r="N74" s="52"/>
      <c r="O74" s="81"/>
      <c r="P74" s="17"/>
      <c r="Q74" s="152"/>
      <c r="R74" s="81"/>
      <c r="S74" s="17"/>
      <c r="T74" s="152"/>
      <c r="U74" s="81"/>
      <c r="V74" s="17"/>
      <c r="W74" s="152"/>
    </row>
    <row r="75" spans="1:23" x14ac:dyDescent="0.25">
      <c r="A75" s="46" t="s">
        <v>99</v>
      </c>
      <c r="B75" s="157" t="s">
        <v>7</v>
      </c>
      <c r="C75" s="166" t="s">
        <v>83</v>
      </c>
      <c r="D75" s="117"/>
      <c r="E75" s="93">
        <f t="shared" si="41"/>
        <v>0</v>
      </c>
      <c r="F75" s="93">
        <f t="shared" si="42"/>
        <v>0</v>
      </c>
      <c r="G75" s="93">
        <f t="shared" si="46"/>
        <v>0</v>
      </c>
      <c r="H75" s="116">
        <f t="shared" si="43"/>
        <v>0</v>
      </c>
      <c r="I75" s="110">
        <f t="shared" si="44"/>
        <v>0</v>
      </c>
      <c r="J75" s="32"/>
      <c r="K75" s="63"/>
      <c r="L75" s="115">
        <f t="shared" si="45"/>
        <v>0</v>
      </c>
      <c r="M75" s="17"/>
      <c r="N75" s="52"/>
      <c r="O75" s="81"/>
      <c r="P75" s="17"/>
      <c r="Q75" s="152"/>
      <c r="R75" s="81"/>
      <c r="S75" s="17"/>
      <c r="T75" s="152"/>
      <c r="U75" s="81"/>
      <c r="V75" s="17"/>
      <c r="W75" s="152"/>
    </row>
    <row r="76" spans="1:23" x14ac:dyDescent="0.25">
      <c r="A76" s="54" t="s">
        <v>100</v>
      </c>
      <c r="B76" s="157" t="s">
        <v>8</v>
      </c>
      <c r="C76" s="166" t="s">
        <v>83</v>
      </c>
      <c r="D76" s="120"/>
      <c r="E76" s="93">
        <f t="shared" si="41"/>
        <v>0</v>
      </c>
      <c r="F76" s="93">
        <f t="shared" si="42"/>
        <v>0</v>
      </c>
      <c r="G76" s="93">
        <f t="shared" si="46"/>
        <v>0</v>
      </c>
      <c r="H76" s="116">
        <f t="shared" si="43"/>
        <v>0</v>
      </c>
      <c r="I76" s="110">
        <f t="shared" si="44"/>
        <v>0</v>
      </c>
      <c r="J76" s="32"/>
      <c r="K76" s="63"/>
      <c r="L76" s="115">
        <f t="shared" si="45"/>
        <v>0</v>
      </c>
      <c r="M76" s="17"/>
      <c r="N76" s="52"/>
      <c r="O76" s="81"/>
      <c r="P76" s="17"/>
      <c r="Q76" s="152"/>
      <c r="R76" s="81"/>
      <c r="S76" s="17"/>
      <c r="T76" s="152"/>
      <c r="U76" s="81"/>
      <c r="V76" s="17"/>
      <c r="W76" s="152"/>
    </row>
    <row r="77" spans="1:23" x14ac:dyDescent="0.25">
      <c r="A77" s="154" t="s">
        <v>101</v>
      </c>
      <c r="B77" s="161" t="s">
        <v>49</v>
      </c>
      <c r="C77" s="167" t="s">
        <v>83</v>
      </c>
      <c r="D77" s="132"/>
      <c r="E77" s="133">
        <f t="shared" si="41"/>
        <v>0</v>
      </c>
      <c r="F77" s="133">
        <f t="shared" si="42"/>
        <v>0</v>
      </c>
      <c r="G77" s="93">
        <f t="shared" si="46"/>
        <v>0</v>
      </c>
      <c r="H77" s="134">
        <f t="shared" si="43"/>
        <v>0</v>
      </c>
      <c r="I77" s="135">
        <f t="shared" si="44"/>
        <v>0</v>
      </c>
      <c r="J77" s="136"/>
      <c r="K77" s="137"/>
      <c r="L77" s="138">
        <f t="shared" si="45"/>
        <v>0</v>
      </c>
      <c r="M77" s="139"/>
      <c r="N77" s="140"/>
      <c r="O77" s="141"/>
      <c r="P77" s="139"/>
      <c r="Q77" s="155"/>
      <c r="R77" s="141"/>
      <c r="S77" s="139"/>
      <c r="T77" s="155"/>
      <c r="U77" s="141"/>
      <c r="V77" s="139"/>
      <c r="W77" s="155"/>
    </row>
    <row r="78" spans="1:23" ht="13.8" thickBot="1" x14ac:dyDescent="0.3">
      <c r="A78" s="57" t="s">
        <v>28</v>
      </c>
      <c r="B78" s="164" t="s">
        <v>112</v>
      </c>
      <c r="C78" s="168" t="s">
        <v>26</v>
      </c>
      <c r="D78" s="121"/>
      <c r="E78" s="122"/>
      <c r="F78" s="122"/>
      <c r="G78" s="122"/>
      <c r="H78" s="86"/>
      <c r="I78" s="85"/>
      <c r="J78" s="58"/>
      <c r="K78" s="148"/>
      <c r="L78" s="130"/>
      <c r="M78" s="58"/>
      <c r="N78" s="131"/>
      <c r="O78" s="85"/>
      <c r="P78" s="58"/>
      <c r="Q78" s="149"/>
      <c r="R78" s="85"/>
      <c r="S78" s="58"/>
      <c r="T78" s="149"/>
      <c r="U78" s="85"/>
      <c r="V78" s="58"/>
      <c r="W78" s="149"/>
    </row>
    <row r="82" spans="2:13" ht="13.8" hidden="1" thickBot="1" x14ac:dyDescent="0.3">
      <c r="B82" s="11" t="s">
        <v>131</v>
      </c>
      <c r="G82" s="412"/>
      <c r="H82" s="412"/>
      <c r="I82" s="411"/>
      <c r="J82" s="411"/>
      <c r="K82" s="411"/>
      <c r="L82" s="411"/>
      <c r="M82" s="411"/>
    </row>
    <row r="83" spans="2:13" ht="13.8" hidden="1" thickBot="1" x14ac:dyDescent="0.3">
      <c r="B83" s="5" t="s">
        <v>109</v>
      </c>
      <c r="D83" s="102" t="str">
        <f>IF(E54=SUM(J54,M54,P54),"OK","ERR!")</f>
        <v>OK</v>
      </c>
      <c r="G83" s="412"/>
      <c r="H83" s="412"/>
      <c r="I83" s="411"/>
      <c r="J83" s="411"/>
      <c r="K83" s="411"/>
      <c r="L83" s="411"/>
      <c r="M83" s="411"/>
    </row>
    <row r="84" spans="2:13" ht="13.8" hidden="1" thickBot="1" x14ac:dyDescent="0.3">
      <c r="B84" s="5" t="s">
        <v>110</v>
      </c>
      <c r="D84" s="102" t="str">
        <f>IF(G54=SUM(K54,N54,Q54),"OK","ERR!")</f>
        <v>OK</v>
      </c>
    </row>
  </sheetData>
  <mergeCells count="30">
    <mergeCell ref="D7:W7"/>
    <mergeCell ref="D2:G2"/>
    <mergeCell ref="D3:G3"/>
    <mergeCell ref="I48:K49"/>
    <mergeCell ref="L48:N49"/>
    <mergeCell ref="O48:Q49"/>
    <mergeCell ref="E9:E10"/>
    <mergeCell ref="R8:T9"/>
    <mergeCell ref="U8:W9"/>
    <mergeCell ref="D47:W47"/>
    <mergeCell ref="R48:T49"/>
    <mergeCell ref="U48:W49"/>
    <mergeCell ref="D49:D50"/>
    <mergeCell ref="E49:E50"/>
    <mergeCell ref="D48:H48"/>
    <mergeCell ref="F49:H49"/>
    <mergeCell ref="D8:H8"/>
    <mergeCell ref="F9:H9"/>
    <mergeCell ref="D9:D10"/>
    <mergeCell ref="I8:K9"/>
    <mergeCell ref="L8:N9"/>
    <mergeCell ref="O8:Q9"/>
    <mergeCell ref="B2:C2"/>
    <mergeCell ref="B3:C3"/>
    <mergeCell ref="A47:A50"/>
    <mergeCell ref="B47:B50"/>
    <mergeCell ref="C47:C50"/>
    <mergeCell ref="A7:A10"/>
    <mergeCell ref="B7:B10"/>
    <mergeCell ref="C7:C10"/>
  </mergeCells>
  <printOptions horizontalCentered="1" verticalCentered="1"/>
  <pageMargins left="0.31496062992125984" right="0.11811023622047245" top="0.35433070866141736" bottom="0.35433070866141736" header="0.31496062992125984" footer="0"/>
  <pageSetup paperSize="9" scale="54" orientation="landscape" r:id="rId1"/>
  <rowBreaks count="1" manualBreakCount="1">
    <brk id="45" max="1638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9FF99"/>
  </sheetPr>
  <dimension ref="A1:F90"/>
  <sheetViews>
    <sheetView view="pageBreakPreview" zoomScale="115" zoomScaleNormal="115" zoomScaleSheetLayoutView="115" workbookViewId="0">
      <pane xSplit="2" ySplit="12" topLeftCell="C40" activePane="bottomRight" state="frozen"/>
      <selection pane="topRight" activeCell="C1" sqref="C1"/>
      <selection pane="bottomLeft" activeCell="A13" sqref="A13"/>
      <selection pane="bottomRight" activeCell="F25" sqref="F25"/>
    </sheetView>
  </sheetViews>
  <sheetFormatPr defaultColWidth="8.88671875" defaultRowHeight="13.2" x14ac:dyDescent="0.25"/>
  <cols>
    <col min="1" max="1" width="6.33203125" style="3" customWidth="1"/>
    <col min="2" max="2" width="40" style="3" customWidth="1"/>
    <col min="3" max="3" width="10.5546875" style="38" customWidth="1"/>
    <col min="4" max="4" width="16.44140625" style="3" customWidth="1"/>
    <col min="5" max="5" width="14.5546875" style="3" customWidth="1"/>
    <col min="6" max="6" width="15.5546875" style="3" customWidth="1"/>
    <col min="7" max="16384" width="8.88671875" style="3"/>
  </cols>
  <sheetData>
    <row r="1" spans="1:6" ht="14.4" thickBot="1" x14ac:dyDescent="0.3">
      <c r="C1" s="97"/>
      <c r="F1" s="717" t="s">
        <v>276</v>
      </c>
    </row>
    <row r="2" spans="1:6" ht="18" customHeight="1" x14ac:dyDescent="0.3">
      <c r="B2" s="234" t="s">
        <v>20</v>
      </c>
      <c r="C2" s="853" t="str">
        <f>'A3-Operator-total'!$D$1</f>
        <v>(Nume operator)</v>
      </c>
      <c r="D2" s="854"/>
      <c r="E2" s="854"/>
      <c r="F2" s="855"/>
    </row>
    <row r="3" spans="1:6" ht="21" customHeight="1" x14ac:dyDescent="0.25">
      <c r="B3" s="716" t="s">
        <v>226</v>
      </c>
      <c r="C3" s="856" t="s">
        <v>388</v>
      </c>
      <c r="D3" s="857"/>
      <c r="E3" s="857"/>
      <c r="F3" s="858"/>
    </row>
    <row r="4" spans="1:6" ht="16.8" customHeight="1" thickBot="1" x14ac:dyDescent="0.3">
      <c r="B4" s="410" t="s">
        <v>387</v>
      </c>
      <c r="C4" s="846">
        <f>'A3-Operator-total'!D2</f>
        <v>44608</v>
      </c>
      <c r="D4" s="847"/>
      <c r="E4" s="847"/>
      <c r="F4" s="848"/>
    </row>
    <row r="5" spans="1:6" x14ac:dyDescent="0.25">
      <c r="B5" s="4"/>
      <c r="C5" s="98"/>
    </row>
    <row r="6" spans="1:6" ht="13.8" x14ac:dyDescent="0.25">
      <c r="B6" s="859" t="s">
        <v>378</v>
      </c>
      <c r="C6" s="859"/>
      <c r="D6" s="859"/>
      <c r="E6" s="859"/>
      <c r="F6" s="859"/>
    </row>
    <row r="7" spans="1:6" ht="13.8" x14ac:dyDescent="0.25">
      <c r="B7" s="860" t="s">
        <v>273</v>
      </c>
      <c r="C7" s="860"/>
      <c r="D7" s="860"/>
      <c r="E7" s="860"/>
      <c r="F7" s="860"/>
    </row>
    <row r="8" spans="1:6" ht="13.8" thickBot="1" x14ac:dyDescent="0.3">
      <c r="B8" s="2"/>
      <c r="C8" s="99"/>
    </row>
    <row r="9" spans="1:6" ht="12.6" customHeight="1" x14ac:dyDescent="0.25">
      <c r="A9" s="861" t="s">
        <v>223</v>
      </c>
      <c r="B9" s="861" t="s">
        <v>15</v>
      </c>
      <c r="C9" s="863" t="s">
        <v>13</v>
      </c>
      <c r="D9" s="866" t="s">
        <v>207</v>
      </c>
      <c r="E9" s="866" t="s">
        <v>208</v>
      </c>
      <c r="F9" s="850" t="s">
        <v>206</v>
      </c>
    </row>
    <row r="10" spans="1:6" ht="10.199999999999999" customHeight="1" x14ac:dyDescent="0.25">
      <c r="A10" s="862"/>
      <c r="B10" s="862"/>
      <c r="C10" s="864"/>
      <c r="D10" s="867"/>
      <c r="E10" s="867"/>
      <c r="F10" s="851"/>
    </row>
    <row r="11" spans="1:6" ht="10.95" customHeight="1" x14ac:dyDescent="0.25">
      <c r="A11" s="862"/>
      <c r="B11" s="862"/>
      <c r="C11" s="865"/>
      <c r="D11" s="868"/>
      <c r="E11" s="868"/>
      <c r="F11" s="852"/>
    </row>
    <row r="12" spans="1:6" ht="13.8" thickBot="1" x14ac:dyDescent="0.3">
      <c r="A12" s="249">
        <v>0</v>
      </c>
      <c r="B12" s="9">
        <v>1</v>
      </c>
      <c r="C12" s="100">
        <v>2</v>
      </c>
      <c r="D12" s="6">
        <v>3</v>
      </c>
      <c r="E12" s="6">
        <v>4</v>
      </c>
      <c r="F12" s="7">
        <v>5</v>
      </c>
    </row>
    <row r="13" spans="1:6" ht="12" customHeight="1" x14ac:dyDescent="0.25">
      <c r="A13" s="419"/>
      <c r="B13" s="244"/>
      <c r="C13" s="226"/>
      <c r="D13" s="227"/>
      <c r="E13" s="227"/>
      <c r="F13" s="228"/>
    </row>
    <row r="14" spans="1:6" x14ac:dyDescent="0.25">
      <c r="A14" s="243">
        <v>1</v>
      </c>
      <c r="B14" s="221" t="s">
        <v>107</v>
      </c>
      <c r="C14" s="229" t="s">
        <v>79</v>
      </c>
      <c r="D14" s="13"/>
      <c r="E14" s="13"/>
      <c r="F14" s="20"/>
    </row>
    <row r="15" spans="1:6" x14ac:dyDescent="0.25">
      <c r="A15" s="243"/>
      <c r="B15" s="221"/>
      <c r="C15" s="579" t="s">
        <v>18</v>
      </c>
      <c r="D15" s="581"/>
      <c r="E15" s="581"/>
      <c r="F15" s="582"/>
    </row>
    <row r="16" spans="1:6" x14ac:dyDescent="0.25">
      <c r="A16" s="243">
        <v>2</v>
      </c>
      <c r="B16" s="238" t="s">
        <v>274</v>
      </c>
      <c r="C16" s="229" t="s">
        <v>79</v>
      </c>
      <c r="D16" s="13"/>
      <c r="E16" s="13"/>
      <c r="F16" s="20"/>
    </row>
    <row r="17" spans="1:6" x14ac:dyDescent="0.25">
      <c r="A17" s="243"/>
      <c r="B17" s="238"/>
      <c r="C17" s="579" t="s">
        <v>18</v>
      </c>
      <c r="D17" s="581"/>
      <c r="E17" s="581"/>
      <c r="F17" s="582"/>
    </row>
    <row r="18" spans="1:6" x14ac:dyDescent="0.25">
      <c r="A18" s="243">
        <v>3</v>
      </c>
      <c r="B18" s="238" t="s">
        <v>224</v>
      </c>
      <c r="C18" s="229" t="s">
        <v>79</v>
      </c>
      <c r="D18" s="13"/>
      <c r="E18" s="13"/>
      <c r="F18" s="20"/>
    </row>
    <row r="19" spans="1:6" x14ac:dyDescent="0.25">
      <c r="A19" s="243"/>
      <c r="B19" s="238"/>
      <c r="C19" s="579" t="s">
        <v>18</v>
      </c>
      <c r="D19" s="581"/>
      <c r="E19" s="581"/>
      <c r="F19" s="582"/>
    </row>
    <row r="20" spans="1:6" x14ac:dyDescent="0.25">
      <c r="A20" s="243">
        <v>4</v>
      </c>
      <c r="B20" s="221" t="s">
        <v>108</v>
      </c>
      <c r="C20" s="229" t="s">
        <v>79</v>
      </c>
      <c r="D20" s="13"/>
      <c r="E20" s="13"/>
      <c r="F20" s="20"/>
    </row>
    <row r="21" spans="1:6" ht="13.8" thickBot="1" x14ac:dyDescent="0.3">
      <c r="A21" s="249"/>
      <c r="B21" s="225"/>
      <c r="C21" s="580" t="s">
        <v>18</v>
      </c>
      <c r="D21" s="583"/>
      <c r="E21" s="583"/>
      <c r="F21" s="584"/>
    </row>
    <row r="22" spans="1:6" x14ac:dyDescent="0.25">
      <c r="A22" s="571" t="s">
        <v>278</v>
      </c>
      <c r="B22" s="244" t="s">
        <v>169</v>
      </c>
      <c r="C22" s="226"/>
      <c r="D22" s="572" t="s">
        <v>177</v>
      </c>
      <c r="E22" s="572" t="s">
        <v>177</v>
      </c>
      <c r="F22" s="573" t="s">
        <v>177</v>
      </c>
    </row>
    <row r="23" spans="1:6" x14ac:dyDescent="0.25">
      <c r="A23" s="243"/>
      <c r="B23" s="221" t="s">
        <v>170</v>
      </c>
      <c r="C23" s="229" t="s">
        <v>171</v>
      </c>
      <c r="D23" s="13"/>
      <c r="E23" s="13"/>
      <c r="F23" s="20"/>
    </row>
    <row r="24" spans="1:6" ht="26.4" x14ac:dyDescent="0.25">
      <c r="A24" s="243"/>
      <c r="B24" s="221" t="s">
        <v>182</v>
      </c>
      <c r="C24" s="229" t="s">
        <v>181</v>
      </c>
      <c r="D24" s="13"/>
      <c r="E24" s="13"/>
      <c r="F24" s="20"/>
    </row>
    <row r="25" spans="1:6" x14ac:dyDescent="0.25">
      <c r="A25" s="243"/>
      <c r="B25" s="221" t="s">
        <v>209</v>
      </c>
      <c r="C25" s="229" t="s">
        <v>26</v>
      </c>
      <c r="D25" s="13"/>
      <c r="E25" s="13"/>
      <c r="F25" s="20"/>
    </row>
    <row r="26" spans="1:6" x14ac:dyDescent="0.25">
      <c r="A26" s="243"/>
      <c r="B26" s="222" t="s">
        <v>174</v>
      </c>
      <c r="C26" s="229" t="s">
        <v>27</v>
      </c>
      <c r="D26" s="13"/>
      <c r="E26" s="13"/>
      <c r="F26" s="20"/>
    </row>
    <row r="27" spans="1:6" ht="13.8" thickBot="1" x14ac:dyDescent="0.3">
      <c r="A27" s="585"/>
      <c r="B27" s="586" t="s">
        <v>172</v>
      </c>
      <c r="C27" s="232" t="s">
        <v>51</v>
      </c>
      <c r="D27" s="44"/>
      <c r="E27" s="44"/>
      <c r="F27" s="45"/>
    </row>
    <row r="28" spans="1:6" x14ac:dyDescent="0.25">
      <c r="A28" s="419"/>
      <c r="B28" s="244" t="s">
        <v>173</v>
      </c>
      <c r="C28" s="226" t="s">
        <v>83</v>
      </c>
      <c r="D28" s="227"/>
      <c r="E28" s="227"/>
      <c r="F28" s="228"/>
    </row>
    <row r="29" spans="1:6" x14ac:dyDescent="0.25">
      <c r="A29" s="243"/>
      <c r="B29" s="221"/>
      <c r="C29" s="229"/>
      <c r="D29" s="13"/>
      <c r="E29" s="13"/>
      <c r="F29" s="20"/>
    </row>
    <row r="30" spans="1:6" x14ac:dyDescent="0.25">
      <c r="A30" s="243" t="s">
        <v>279</v>
      </c>
      <c r="B30" s="221" t="s">
        <v>175</v>
      </c>
      <c r="C30" s="229"/>
      <c r="D30" s="219" t="s">
        <v>176</v>
      </c>
      <c r="E30" s="219" t="s">
        <v>176</v>
      </c>
      <c r="F30" s="220" t="s">
        <v>176</v>
      </c>
    </row>
    <row r="31" spans="1:6" x14ac:dyDescent="0.25">
      <c r="A31" s="243"/>
      <c r="B31" s="221" t="s">
        <v>178</v>
      </c>
      <c r="C31" s="229" t="s">
        <v>19</v>
      </c>
      <c r="D31" s="13"/>
      <c r="E31" s="13"/>
      <c r="F31" s="20"/>
    </row>
    <row r="32" spans="1:6" ht="26.4" x14ac:dyDescent="0.25">
      <c r="A32" s="243"/>
      <c r="B32" s="221" t="s">
        <v>186</v>
      </c>
      <c r="C32" s="229"/>
      <c r="D32" s="13"/>
      <c r="E32" s="13"/>
      <c r="F32" s="20"/>
    </row>
    <row r="33" spans="1:6" ht="26.4" x14ac:dyDescent="0.25">
      <c r="A33" s="243"/>
      <c r="B33" s="221" t="s">
        <v>210</v>
      </c>
      <c r="C33" s="229"/>
      <c r="D33" s="13"/>
      <c r="E33" s="13"/>
      <c r="F33" s="20"/>
    </row>
    <row r="34" spans="1:6" x14ac:dyDescent="0.25">
      <c r="A34" s="243"/>
      <c r="B34" s="222" t="s">
        <v>184</v>
      </c>
      <c r="C34" s="229"/>
      <c r="D34" s="13"/>
      <c r="E34" s="13"/>
      <c r="F34" s="20"/>
    </row>
    <row r="35" spans="1:6" x14ac:dyDescent="0.25">
      <c r="A35" s="243"/>
      <c r="B35" s="222" t="s">
        <v>185</v>
      </c>
      <c r="C35" s="229"/>
      <c r="D35" s="13"/>
      <c r="E35" s="13"/>
      <c r="F35" s="20"/>
    </row>
    <row r="36" spans="1:6" x14ac:dyDescent="0.25">
      <c r="A36" s="243"/>
      <c r="B36" s="221" t="s">
        <v>193</v>
      </c>
      <c r="C36" s="229" t="s">
        <v>83</v>
      </c>
      <c r="D36" s="13"/>
      <c r="E36" s="13"/>
      <c r="F36" s="20"/>
    </row>
    <row r="37" spans="1:6" x14ac:dyDescent="0.25">
      <c r="A37" s="243"/>
      <c r="B37" s="221" t="s">
        <v>179</v>
      </c>
      <c r="C37" s="229" t="s">
        <v>83</v>
      </c>
      <c r="D37" s="13"/>
      <c r="E37" s="13"/>
      <c r="F37" s="20"/>
    </row>
    <row r="38" spans="1:6" x14ac:dyDescent="0.25">
      <c r="A38" s="243"/>
      <c r="B38" s="221" t="s">
        <v>180</v>
      </c>
      <c r="C38" s="229" t="s">
        <v>83</v>
      </c>
      <c r="D38" s="13"/>
      <c r="E38" s="13"/>
      <c r="F38" s="20"/>
    </row>
    <row r="39" spans="1:6" x14ac:dyDescent="0.25">
      <c r="A39" s="243"/>
      <c r="B39" s="221"/>
      <c r="C39" s="229"/>
      <c r="D39" s="13"/>
      <c r="E39" s="13"/>
      <c r="F39" s="20"/>
    </row>
    <row r="40" spans="1:6" x14ac:dyDescent="0.25">
      <c r="A40" s="243" t="s">
        <v>280</v>
      </c>
      <c r="B40" s="221" t="s">
        <v>187</v>
      </c>
      <c r="C40" s="229"/>
      <c r="D40" s="219" t="s">
        <v>176</v>
      </c>
      <c r="E40" s="219" t="s">
        <v>176</v>
      </c>
      <c r="F40" s="220" t="s">
        <v>176</v>
      </c>
    </row>
    <row r="41" spans="1:6" x14ac:dyDescent="0.25">
      <c r="A41" s="243"/>
      <c r="B41" s="221" t="s">
        <v>188</v>
      </c>
      <c r="C41" s="229" t="s">
        <v>19</v>
      </c>
      <c r="D41" s="13"/>
      <c r="E41" s="13"/>
      <c r="F41" s="20"/>
    </row>
    <row r="42" spans="1:6" ht="26.4" x14ac:dyDescent="0.25">
      <c r="A42" s="243"/>
      <c r="B42" s="221" t="s">
        <v>189</v>
      </c>
      <c r="C42" s="229"/>
      <c r="D42" s="13"/>
      <c r="E42" s="13"/>
      <c r="F42" s="20"/>
    </row>
    <row r="43" spans="1:6" ht="26.4" x14ac:dyDescent="0.25">
      <c r="A43" s="243"/>
      <c r="B43" s="221" t="s">
        <v>211</v>
      </c>
      <c r="C43" s="229"/>
      <c r="D43" s="13"/>
      <c r="E43" s="13"/>
      <c r="F43" s="20"/>
    </row>
    <row r="44" spans="1:6" x14ac:dyDescent="0.25">
      <c r="A44" s="243"/>
      <c r="B44" s="222" t="s">
        <v>190</v>
      </c>
      <c r="C44" s="229"/>
      <c r="D44" s="13"/>
      <c r="E44" s="13"/>
      <c r="F44" s="20"/>
    </row>
    <row r="45" spans="1:6" x14ac:dyDescent="0.25">
      <c r="A45" s="243"/>
      <c r="B45" s="222" t="s">
        <v>191</v>
      </c>
      <c r="C45" s="229"/>
      <c r="D45" s="13"/>
      <c r="E45" s="13"/>
      <c r="F45" s="20"/>
    </row>
    <row r="46" spans="1:6" x14ac:dyDescent="0.25">
      <c r="A46" s="243"/>
      <c r="B46" s="221" t="s">
        <v>194</v>
      </c>
      <c r="C46" s="229" t="s">
        <v>83</v>
      </c>
      <c r="D46" s="13"/>
      <c r="E46" s="13"/>
      <c r="F46" s="20"/>
    </row>
    <row r="47" spans="1:6" x14ac:dyDescent="0.25">
      <c r="A47" s="243"/>
      <c r="B47" s="221" t="s">
        <v>192</v>
      </c>
      <c r="C47" s="229" t="s">
        <v>83</v>
      </c>
      <c r="D47" s="13"/>
      <c r="E47" s="13"/>
      <c r="F47" s="20"/>
    </row>
    <row r="48" spans="1:6" x14ac:dyDescent="0.25">
      <c r="A48" s="243"/>
      <c r="B48" s="221" t="s">
        <v>183</v>
      </c>
      <c r="C48" s="229" t="s">
        <v>83</v>
      </c>
      <c r="D48" s="13"/>
      <c r="E48" s="13"/>
      <c r="F48" s="20"/>
    </row>
    <row r="49" spans="1:6" x14ac:dyDescent="0.25">
      <c r="A49" s="243"/>
      <c r="B49" s="221"/>
      <c r="C49" s="229"/>
      <c r="D49" s="13"/>
      <c r="E49" s="13"/>
      <c r="F49" s="20"/>
    </row>
    <row r="50" spans="1:6" ht="27" thickBot="1" x14ac:dyDescent="0.3">
      <c r="A50" s="249">
        <v>6</v>
      </c>
      <c r="B50" s="723" t="s">
        <v>371</v>
      </c>
      <c r="C50" s="233" t="s">
        <v>83</v>
      </c>
      <c r="D50" s="727">
        <f>D28+D38+D48</f>
        <v>0</v>
      </c>
      <c r="E50" s="727">
        <f>E28+E38+E48</f>
        <v>0</v>
      </c>
      <c r="F50" s="728">
        <f>F28+F38+F48</f>
        <v>0</v>
      </c>
    </row>
    <row r="51" spans="1:6" x14ac:dyDescent="0.25">
      <c r="A51" s="419">
        <v>7</v>
      </c>
      <c r="B51" s="244" t="s">
        <v>86</v>
      </c>
      <c r="C51" s="226" t="s">
        <v>196</v>
      </c>
      <c r="D51" s="227"/>
      <c r="E51" s="227"/>
      <c r="F51" s="228"/>
    </row>
    <row r="52" spans="1:6" x14ac:dyDescent="0.25">
      <c r="A52" s="243"/>
      <c r="B52" s="222" t="s">
        <v>214</v>
      </c>
      <c r="C52" s="229" t="s">
        <v>87</v>
      </c>
      <c r="D52" s="13"/>
      <c r="E52" s="13"/>
      <c r="F52" s="20"/>
    </row>
    <row r="53" spans="1:6" ht="26.4" x14ac:dyDescent="0.25">
      <c r="A53" s="243"/>
      <c r="B53" s="222" t="s">
        <v>213</v>
      </c>
      <c r="C53" s="229" t="s">
        <v>215</v>
      </c>
      <c r="D53" s="13"/>
      <c r="E53" s="13"/>
      <c r="F53" s="20"/>
    </row>
    <row r="54" spans="1:6" x14ac:dyDescent="0.25">
      <c r="A54" s="243"/>
      <c r="B54" s="221"/>
      <c r="C54" s="229"/>
      <c r="D54" s="13"/>
      <c r="E54" s="13"/>
      <c r="F54" s="20"/>
    </row>
    <row r="55" spans="1:6" ht="26.4" x14ac:dyDescent="0.25">
      <c r="A55" s="243">
        <v>8</v>
      </c>
      <c r="B55" s="223" t="s">
        <v>275</v>
      </c>
      <c r="C55" s="229" t="s">
        <v>83</v>
      </c>
      <c r="D55" s="13"/>
      <c r="E55" s="13"/>
      <c r="F55" s="20"/>
    </row>
    <row r="56" spans="1:6" x14ac:dyDescent="0.25">
      <c r="A56" s="243"/>
      <c r="B56" s="222" t="s">
        <v>216</v>
      </c>
      <c r="C56" s="229" t="s">
        <v>51</v>
      </c>
      <c r="D56" s="13"/>
      <c r="E56" s="13"/>
      <c r="F56" s="20"/>
    </row>
    <row r="57" spans="1:6" ht="13.8" thickBot="1" x14ac:dyDescent="0.3">
      <c r="A57" s="249"/>
      <c r="B57" s="225"/>
      <c r="C57" s="233"/>
      <c r="D57" s="21"/>
      <c r="E57" s="21"/>
      <c r="F57" s="22"/>
    </row>
    <row r="58" spans="1:6" ht="26.4" x14ac:dyDescent="0.25">
      <c r="A58" s="250">
        <v>9</v>
      </c>
      <c r="B58" s="574" t="s">
        <v>369</v>
      </c>
      <c r="C58" s="575" t="s">
        <v>196</v>
      </c>
      <c r="D58" s="570"/>
      <c r="E58" s="570"/>
      <c r="F58" s="576"/>
    </row>
    <row r="59" spans="1:6" x14ac:dyDescent="0.25">
      <c r="A59" s="243"/>
      <c r="B59" s="222" t="s">
        <v>197</v>
      </c>
      <c r="C59" s="230" t="s">
        <v>26</v>
      </c>
      <c r="D59" s="13"/>
      <c r="E59" s="13"/>
      <c r="F59" s="20"/>
    </row>
    <row r="60" spans="1:6" x14ac:dyDescent="0.25">
      <c r="A60" s="243"/>
      <c r="B60" s="222" t="s">
        <v>216</v>
      </c>
      <c r="C60" s="230" t="s">
        <v>27</v>
      </c>
      <c r="D60" s="13"/>
      <c r="E60" s="13"/>
      <c r="F60" s="20"/>
    </row>
    <row r="61" spans="1:6" x14ac:dyDescent="0.25">
      <c r="A61" s="243"/>
      <c r="B61" s="222" t="s">
        <v>217</v>
      </c>
      <c r="C61" s="230" t="s">
        <v>14</v>
      </c>
      <c r="D61" s="13"/>
      <c r="E61" s="13"/>
      <c r="F61" s="20"/>
    </row>
    <row r="62" spans="1:6" x14ac:dyDescent="0.25">
      <c r="A62" s="243"/>
      <c r="B62" s="221"/>
      <c r="C62" s="229"/>
      <c r="D62" s="13"/>
      <c r="E62" s="13"/>
      <c r="F62" s="20"/>
    </row>
    <row r="63" spans="1:6" x14ac:dyDescent="0.25">
      <c r="A63" s="243">
        <v>10</v>
      </c>
      <c r="B63" s="224" t="s">
        <v>370</v>
      </c>
      <c r="C63" s="230" t="s">
        <v>198</v>
      </c>
      <c r="D63" s="13"/>
      <c r="E63" s="13"/>
      <c r="F63" s="20"/>
    </row>
    <row r="64" spans="1:6" ht="26.4" x14ac:dyDescent="0.25">
      <c r="A64" s="577"/>
      <c r="B64" s="239" t="s">
        <v>200</v>
      </c>
      <c r="C64" s="231" t="s">
        <v>199</v>
      </c>
      <c r="D64" s="13"/>
      <c r="E64" s="13"/>
      <c r="F64" s="20"/>
    </row>
    <row r="65" spans="1:6" x14ac:dyDescent="0.25">
      <c r="A65" s="577"/>
      <c r="B65" s="239" t="s">
        <v>201</v>
      </c>
      <c r="C65" s="230" t="s">
        <v>26</v>
      </c>
      <c r="D65" s="13"/>
      <c r="E65" s="13"/>
      <c r="F65" s="20"/>
    </row>
    <row r="66" spans="1:6" x14ac:dyDescent="0.25">
      <c r="A66" s="577"/>
      <c r="B66" s="239" t="s">
        <v>218</v>
      </c>
      <c r="C66" s="230" t="s">
        <v>27</v>
      </c>
      <c r="D66" s="13"/>
      <c r="E66" s="13"/>
      <c r="F66" s="20"/>
    </row>
    <row r="67" spans="1:6" x14ac:dyDescent="0.25">
      <c r="A67" s="577"/>
      <c r="B67" s="238"/>
      <c r="C67" s="229"/>
      <c r="D67" s="13"/>
      <c r="E67" s="13"/>
      <c r="F67" s="20"/>
    </row>
    <row r="68" spans="1:6" ht="26.4" x14ac:dyDescent="0.25">
      <c r="A68" s="577">
        <v>11</v>
      </c>
      <c r="B68" s="240" t="s">
        <v>372</v>
      </c>
      <c r="C68" s="229" t="s">
        <v>83</v>
      </c>
      <c r="D68" s="13"/>
      <c r="E68" s="13"/>
      <c r="F68" s="20"/>
    </row>
    <row r="69" spans="1:6" ht="26.4" x14ac:dyDescent="0.25">
      <c r="A69" s="577"/>
      <c r="B69" s="239" t="s">
        <v>221</v>
      </c>
      <c r="C69" s="229" t="s">
        <v>181</v>
      </c>
      <c r="D69" s="13"/>
      <c r="E69" s="13"/>
      <c r="F69" s="20"/>
    </row>
    <row r="70" spans="1:6" x14ac:dyDescent="0.25">
      <c r="A70" s="577"/>
      <c r="B70" s="239" t="s">
        <v>195</v>
      </c>
      <c r="C70" s="229" t="s">
        <v>14</v>
      </c>
      <c r="D70" s="13"/>
      <c r="E70" s="13"/>
      <c r="F70" s="20"/>
    </row>
    <row r="71" spans="1:6" x14ac:dyDescent="0.25">
      <c r="A71" s="577"/>
      <c r="B71" s="239" t="s">
        <v>205</v>
      </c>
      <c r="C71" s="229" t="s">
        <v>202</v>
      </c>
      <c r="D71" s="13"/>
      <c r="E71" s="13"/>
      <c r="F71" s="20"/>
    </row>
    <row r="72" spans="1:6" ht="26.4" x14ac:dyDescent="0.25">
      <c r="A72" s="577">
        <v>12</v>
      </c>
      <c r="B72" s="240" t="s">
        <v>373</v>
      </c>
      <c r="C72" s="229" t="s">
        <v>83</v>
      </c>
      <c r="D72" s="13"/>
      <c r="E72" s="13"/>
      <c r="F72" s="20"/>
    </row>
    <row r="73" spans="1:6" ht="26.4" x14ac:dyDescent="0.25">
      <c r="A73" s="577"/>
      <c r="B73" s="239" t="s">
        <v>220</v>
      </c>
      <c r="C73" s="229" t="s">
        <v>181</v>
      </c>
      <c r="D73" s="13"/>
      <c r="E73" s="13"/>
      <c r="F73" s="20"/>
    </row>
    <row r="74" spans="1:6" x14ac:dyDescent="0.25">
      <c r="A74" s="577"/>
      <c r="B74" s="239" t="s">
        <v>195</v>
      </c>
      <c r="C74" s="229" t="s">
        <v>14</v>
      </c>
      <c r="D74" s="13"/>
      <c r="E74" s="13"/>
      <c r="F74" s="20"/>
    </row>
    <row r="75" spans="1:6" x14ac:dyDescent="0.25">
      <c r="A75" s="577"/>
      <c r="B75" s="239" t="s">
        <v>219</v>
      </c>
      <c r="C75" s="229" t="s">
        <v>202</v>
      </c>
      <c r="D75" s="13"/>
      <c r="E75" s="13"/>
      <c r="F75" s="20"/>
    </row>
    <row r="76" spans="1:6" x14ac:dyDescent="0.25">
      <c r="A76" s="577">
        <v>13</v>
      </c>
      <c r="B76" s="241" t="s">
        <v>203</v>
      </c>
      <c r="C76" s="229" t="s">
        <v>83</v>
      </c>
      <c r="D76" s="13"/>
      <c r="E76" s="13"/>
      <c r="F76" s="20"/>
    </row>
    <row r="77" spans="1:6" ht="26.4" x14ac:dyDescent="0.25">
      <c r="A77" s="577"/>
      <c r="B77" s="239" t="s">
        <v>222</v>
      </c>
      <c r="C77" s="229" t="s">
        <v>181</v>
      </c>
      <c r="D77" s="13"/>
      <c r="E77" s="13"/>
      <c r="F77" s="20"/>
    </row>
    <row r="78" spans="1:6" x14ac:dyDescent="0.25">
      <c r="A78" s="577"/>
      <c r="B78" s="239" t="s">
        <v>195</v>
      </c>
      <c r="C78" s="229" t="s">
        <v>14</v>
      </c>
      <c r="D78" s="13"/>
      <c r="E78" s="13"/>
      <c r="F78" s="20"/>
    </row>
    <row r="79" spans="1:6" x14ac:dyDescent="0.25">
      <c r="A79" s="577"/>
      <c r="B79" s="239" t="s">
        <v>204</v>
      </c>
      <c r="C79" s="229" t="s">
        <v>202</v>
      </c>
      <c r="D79" s="13"/>
      <c r="E79" s="13"/>
      <c r="F79" s="20"/>
    </row>
    <row r="80" spans="1:6" x14ac:dyDescent="0.25">
      <c r="A80" s="578"/>
      <c r="B80" s="569"/>
      <c r="C80" s="232"/>
      <c r="D80" s="44"/>
      <c r="E80" s="44"/>
      <c r="F80" s="45"/>
    </row>
    <row r="81" spans="1:6" ht="26.4" x14ac:dyDescent="0.25">
      <c r="A81" s="578">
        <v>14</v>
      </c>
      <c r="B81" s="724" t="s">
        <v>374</v>
      </c>
      <c r="C81" s="232" t="s">
        <v>83</v>
      </c>
      <c r="D81" s="725">
        <f>D68+D72+D76</f>
        <v>0</v>
      </c>
      <c r="E81" s="725">
        <f t="shared" ref="E81:F81" si="0">E68+E72+E76</f>
        <v>0</v>
      </c>
      <c r="F81" s="726">
        <f t="shared" si="0"/>
        <v>0</v>
      </c>
    </row>
    <row r="82" spans="1:6" ht="6.6" customHeight="1" thickBot="1" x14ac:dyDescent="0.3">
      <c r="A82" s="421"/>
      <c r="B82" s="587"/>
      <c r="C82" s="233"/>
      <c r="D82" s="21"/>
      <c r="E82" s="21"/>
      <c r="F82" s="22"/>
    </row>
    <row r="83" spans="1:6" x14ac:dyDescent="0.25">
      <c r="A83" s="420">
        <v>15</v>
      </c>
      <c r="B83" s="248" t="s">
        <v>16</v>
      </c>
      <c r="C83" s="245" t="s">
        <v>90</v>
      </c>
      <c r="D83" s="246"/>
      <c r="E83" s="246"/>
      <c r="F83" s="247"/>
    </row>
    <row r="84" spans="1:6" ht="27" thickBot="1" x14ac:dyDescent="0.3">
      <c r="A84" s="421">
        <v>16</v>
      </c>
      <c r="B84" s="242" t="s">
        <v>17</v>
      </c>
      <c r="C84" s="252" t="s">
        <v>281</v>
      </c>
      <c r="D84" s="21"/>
      <c r="E84" s="21"/>
      <c r="F84" s="22"/>
    </row>
    <row r="85" spans="1:6" x14ac:dyDescent="0.25">
      <c r="C85" s="101"/>
    </row>
    <row r="86" spans="1:6" x14ac:dyDescent="0.25">
      <c r="A86" s="87" t="s">
        <v>88</v>
      </c>
    </row>
    <row r="87" spans="1:6" x14ac:dyDescent="0.25">
      <c r="B87" s="3" t="s">
        <v>393</v>
      </c>
    </row>
    <row r="88" spans="1:6" x14ac:dyDescent="0.25">
      <c r="B88" s="3" t="s">
        <v>89</v>
      </c>
    </row>
    <row r="89" spans="1:6" x14ac:dyDescent="0.25">
      <c r="B89" s="3" t="s">
        <v>225</v>
      </c>
    </row>
    <row r="90" spans="1:6" ht="13.8" x14ac:dyDescent="0.25">
      <c r="B90" s="25" t="s">
        <v>392</v>
      </c>
    </row>
  </sheetData>
  <mergeCells count="11">
    <mergeCell ref="A9:A11"/>
    <mergeCell ref="B9:B11"/>
    <mergeCell ref="C9:C11"/>
    <mergeCell ref="D9:D11"/>
    <mergeCell ref="E9:E11"/>
    <mergeCell ref="F9:F11"/>
    <mergeCell ref="C2:F2"/>
    <mergeCell ref="C3:F3"/>
    <mergeCell ref="B6:F6"/>
    <mergeCell ref="B7:F7"/>
    <mergeCell ref="C4:F4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  <rowBreaks count="1" manualBreakCount="1">
    <brk id="57" max="16383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1:G41"/>
  <sheetViews>
    <sheetView tabSelected="1" view="pageBreakPreview" zoomScaleNormal="100" zoomScaleSheetLayoutView="100" workbookViewId="0">
      <selection activeCell="F22" sqref="F22"/>
    </sheetView>
  </sheetViews>
  <sheetFormatPr defaultColWidth="8.88671875" defaultRowHeight="13.8" x14ac:dyDescent="0.25"/>
  <cols>
    <col min="1" max="1" width="6.6640625" style="340" customWidth="1"/>
    <col min="2" max="2" width="25.44140625" style="340" customWidth="1"/>
    <col min="3" max="3" width="12.5546875" style="356" customWidth="1"/>
    <col min="4" max="4" width="17.44140625" style="375" customWidth="1"/>
    <col min="5" max="6" width="22.6640625" style="375" customWidth="1"/>
    <col min="7" max="9" width="8.88671875" style="340"/>
    <col min="10" max="10" width="12.5546875" style="340" customWidth="1"/>
    <col min="11" max="16384" width="8.88671875" style="340"/>
  </cols>
  <sheetData>
    <row r="1" spans="1:6" x14ac:dyDescent="0.25">
      <c r="F1" s="24" t="s">
        <v>238</v>
      </c>
    </row>
    <row r="2" spans="1:6" ht="14.4" thickBot="1" x14ac:dyDescent="0.3"/>
    <row r="3" spans="1:6" ht="15.6" x14ac:dyDescent="0.3">
      <c r="B3" s="234" t="s">
        <v>20</v>
      </c>
      <c r="C3" s="853" t="str">
        <f>'A3-Operator-total'!$D$1</f>
        <v>(Nume operator)</v>
      </c>
      <c r="D3" s="854"/>
      <c r="E3" s="854"/>
      <c r="F3" s="855"/>
    </row>
    <row r="4" spans="1:6" ht="28.2" customHeight="1" thickBot="1" x14ac:dyDescent="0.3">
      <c r="B4" s="254" t="s">
        <v>240</v>
      </c>
      <c r="C4" s="846">
        <f>'A3-Operator-total'!$D$2</f>
        <v>44608</v>
      </c>
      <c r="D4" s="847"/>
      <c r="E4" s="847"/>
      <c r="F4" s="848"/>
    </row>
    <row r="6" spans="1:6" ht="16.8" x14ac:dyDescent="0.3">
      <c r="D6" s="720" t="s">
        <v>241</v>
      </c>
    </row>
    <row r="7" spans="1:6" ht="16.8" x14ac:dyDescent="0.3">
      <c r="A7" s="719" t="s">
        <v>379</v>
      </c>
      <c r="B7" s="721"/>
      <c r="C7" s="722"/>
      <c r="D7" s="721"/>
      <c r="E7" s="721"/>
      <c r="F7" s="721"/>
    </row>
    <row r="8" spans="1:6" ht="15.75" customHeight="1" thickBot="1" x14ac:dyDescent="0.35">
      <c r="C8" s="357"/>
      <c r="D8" s="376"/>
      <c r="E8" s="376"/>
      <c r="F8" s="376"/>
    </row>
    <row r="9" spans="1:6" ht="26.4" x14ac:dyDescent="0.25">
      <c r="A9" s="589" t="s">
        <v>22</v>
      </c>
      <c r="B9" s="590" t="s">
        <v>135</v>
      </c>
      <c r="C9" s="591" t="s">
        <v>13</v>
      </c>
      <c r="D9" s="591" t="s">
        <v>234</v>
      </c>
      <c r="E9" s="591" t="s">
        <v>208</v>
      </c>
      <c r="F9" s="371" t="s">
        <v>298</v>
      </c>
    </row>
    <row r="10" spans="1:6" ht="14.4" thickBot="1" x14ac:dyDescent="0.3">
      <c r="A10" s="592">
        <v>1</v>
      </c>
      <c r="B10" s="593">
        <v>2</v>
      </c>
      <c r="C10" s="594">
        <v>3</v>
      </c>
      <c r="D10" s="594">
        <v>4</v>
      </c>
      <c r="E10" s="594">
        <v>5</v>
      </c>
      <c r="F10" s="372">
        <v>6</v>
      </c>
    </row>
    <row r="11" spans="1:6" ht="26.4" x14ac:dyDescent="0.25">
      <c r="A11" s="427" t="s">
        <v>297</v>
      </c>
      <c r="B11" s="343" t="s">
        <v>283</v>
      </c>
      <c r="C11" s="428" t="s">
        <v>26</v>
      </c>
      <c r="D11" s="429">
        <f>D12+D13+D14</f>
        <v>0</v>
      </c>
      <c r="E11" s="429">
        <f>E12+E13+E14</f>
        <v>0</v>
      </c>
      <c r="F11" s="430">
        <f>F12+F13+F14</f>
        <v>0</v>
      </c>
    </row>
    <row r="12" spans="1:6" ht="26.4" x14ac:dyDescent="0.25">
      <c r="A12" s="364" t="s">
        <v>284</v>
      </c>
      <c r="B12" s="422" t="s">
        <v>375</v>
      </c>
      <c r="C12" s="425" t="s">
        <v>26</v>
      </c>
      <c r="D12" s="373"/>
      <c r="E12" s="373"/>
      <c r="F12" s="373"/>
    </row>
    <row r="13" spans="1:6" ht="26.4" x14ac:dyDescent="0.25">
      <c r="A13" s="426" t="s">
        <v>285</v>
      </c>
      <c r="B13" s="423" t="s">
        <v>376</v>
      </c>
      <c r="C13" s="359" t="s">
        <v>26</v>
      </c>
      <c r="D13" s="424"/>
      <c r="E13" s="424"/>
      <c r="F13" s="424"/>
    </row>
    <row r="14" spans="1:6" ht="27" thickBot="1" x14ac:dyDescent="0.3">
      <c r="A14" s="367" t="s">
        <v>286</v>
      </c>
      <c r="B14" s="345" t="s">
        <v>377</v>
      </c>
      <c r="C14" s="359" t="s">
        <v>26</v>
      </c>
      <c r="D14" s="378"/>
      <c r="E14" s="378"/>
      <c r="F14" s="377"/>
    </row>
    <row r="15" spans="1:6" ht="26.4" x14ac:dyDescent="0.25">
      <c r="A15" s="366" t="s">
        <v>136</v>
      </c>
      <c r="B15" s="343" t="s">
        <v>257</v>
      </c>
      <c r="C15" s="359" t="s">
        <v>26</v>
      </c>
      <c r="D15" s="379">
        <f>D11</f>
        <v>0</v>
      </c>
      <c r="E15" s="379">
        <f>E11</f>
        <v>0</v>
      </c>
      <c r="F15" s="904"/>
    </row>
    <row r="16" spans="1:6" ht="39.6" x14ac:dyDescent="0.25">
      <c r="A16" s="344" t="s">
        <v>287</v>
      </c>
      <c r="B16" s="345" t="s">
        <v>242</v>
      </c>
      <c r="C16" s="359" t="s">
        <v>26</v>
      </c>
      <c r="D16" s="346"/>
      <c r="E16" s="347"/>
      <c r="F16" s="905"/>
    </row>
    <row r="17" spans="1:7" ht="14.4" thickBot="1" x14ac:dyDescent="0.3">
      <c r="A17" s="341" t="s">
        <v>288</v>
      </c>
      <c r="B17" s="365" t="s">
        <v>282</v>
      </c>
      <c r="C17" s="360" t="s">
        <v>26</v>
      </c>
      <c r="D17" s="374">
        <f>D15-D16</f>
        <v>0</v>
      </c>
      <c r="E17" s="374">
        <f>E15-E16</f>
        <v>0</v>
      </c>
      <c r="F17" s="906"/>
    </row>
    <row r="18" spans="1:7" ht="26.4" x14ac:dyDescent="0.25">
      <c r="A18" s="342" t="s">
        <v>137</v>
      </c>
      <c r="B18" s="343" t="s">
        <v>138</v>
      </c>
      <c r="C18" s="358" t="s">
        <v>26</v>
      </c>
      <c r="D18" s="380">
        <f>D19+D20+D21</f>
        <v>0</v>
      </c>
      <c r="E18" s="380">
        <f>E19+E20+E21</f>
        <v>0</v>
      </c>
      <c r="F18" s="907"/>
    </row>
    <row r="19" spans="1:7" x14ac:dyDescent="0.25">
      <c r="A19" s="344" t="s">
        <v>139</v>
      </c>
      <c r="B19" s="588" t="s">
        <v>235</v>
      </c>
      <c r="C19" s="359" t="s">
        <v>26</v>
      </c>
      <c r="D19" s="347"/>
      <c r="E19" s="347"/>
      <c r="F19" s="908"/>
    </row>
    <row r="20" spans="1:7" x14ac:dyDescent="0.25">
      <c r="A20" s="344" t="s">
        <v>140</v>
      </c>
      <c r="B20" s="588" t="s">
        <v>236</v>
      </c>
      <c r="C20" s="359" t="s">
        <v>26</v>
      </c>
      <c r="D20" s="347"/>
      <c r="E20" s="347"/>
      <c r="F20" s="908"/>
    </row>
    <row r="21" spans="1:7" ht="14.4" thickBot="1" x14ac:dyDescent="0.3">
      <c r="A21" s="341" t="s">
        <v>141</v>
      </c>
      <c r="B21" s="588" t="s">
        <v>237</v>
      </c>
      <c r="C21" s="360" t="s">
        <v>26</v>
      </c>
      <c r="D21" s="348"/>
      <c r="E21" s="348"/>
      <c r="F21" s="909"/>
    </row>
    <row r="22" spans="1:7" ht="26.4" x14ac:dyDescent="0.25">
      <c r="A22" s="342" t="s">
        <v>142</v>
      </c>
      <c r="B22" s="343" t="s">
        <v>143</v>
      </c>
      <c r="C22" s="358" t="s">
        <v>27</v>
      </c>
      <c r="D22" s="380" t="e">
        <f>(D19*D23+D20*D24+D21*D25)/D18</f>
        <v>#DIV/0!</v>
      </c>
      <c r="E22" s="380" t="e">
        <f>(E19*E23+E20*E24+E21*E25)/E18</f>
        <v>#DIV/0!</v>
      </c>
      <c r="F22" s="907"/>
    </row>
    <row r="23" spans="1:7" x14ac:dyDescent="0.25">
      <c r="A23" s="344" t="s">
        <v>144</v>
      </c>
      <c r="B23" s="351" t="s">
        <v>235</v>
      </c>
      <c r="C23" s="359" t="s">
        <v>27</v>
      </c>
      <c r="D23" s="347"/>
      <c r="E23" s="347"/>
      <c r="F23" s="908"/>
    </row>
    <row r="24" spans="1:7" x14ac:dyDescent="0.25">
      <c r="A24" s="344" t="s">
        <v>145</v>
      </c>
      <c r="B24" s="351" t="s">
        <v>236</v>
      </c>
      <c r="C24" s="359" t="s">
        <v>27</v>
      </c>
      <c r="D24" s="347"/>
      <c r="E24" s="347"/>
      <c r="F24" s="908"/>
    </row>
    <row r="25" spans="1:7" ht="14.4" thickBot="1" x14ac:dyDescent="0.3">
      <c r="A25" s="341" t="s">
        <v>146</v>
      </c>
      <c r="B25" s="351" t="s">
        <v>237</v>
      </c>
      <c r="C25" s="359" t="s">
        <v>27</v>
      </c>
      <c r="D25" s="348"/>
      <c r="E25" s="348"/>
      <c r="F25" s="909"/>
    </row>
    <row r="26" spans="1:7" ht="27" thickBot="1" x14ac:dyDescent="0.3">
      <c r="A26" s="349" t="s">
        <v>147</v>
      </c>
      <c r="B26" s="354" t="s">
        <v>148</v>
      </c>
      <c r="C26" s="362" t="s">
        <v>26</v>
      </c>
      <c r="D26" s="380">
        <f>D17+D18</f>
        <v>0</v>
      </c>
      <c r="E26" s="380">
        <f>E17+E18</f>
        <v>0</v>
      </c>
      <c r="F26" s="907">
        <f>F27+F31</f>
        <v>0</v>
      </c>
    </row>
    <row r="27" spans="1:7" ht="26.4" x14ac:dyDescent="0.25">
      <c r="A27" s="342" t="s">
        <v>289</v>
      </c>
      <c r="B27" s="343" t="s">
        <v>150</v>
      </c>
      <c r="C27" s="358"/>
      <c r="D27" s="380">
        <f>D28+D29</f>
        <v>0</v>
      </c>
      <c r="E27" s="380">
        <f>E28+E29</f>
        <v>0</v>
      </c>
      <c r="F27" s="907">
        <f>F28+F29</f>
        <v>0</v>
      </c>
    </row>
    <row r="28" spans="1:7" ht="27" thickBot="1" x14ac:dyDescent="0.3">
      <c r="A28" s="344" t="s">
        <v>290</v>
      </c>
      <c r="B28" s="345" t="s">
        <v>151</v>
      </c>
      <c r="C28" s="359" t="s">
        <v>26</v>
      </c>
      <c r="D28" s="381"/>
      <c r="E28" s="381"/>
      <c r="F28" s="910"/>
    </row>
    <row r="29" spans="1:7" ht="27" thickBot="1" x14ac:dyDescent="0.3">
      <c r="A29" s="341" t="s">
        <v>291</v>
      </c>
      <c r="B29" s="350" t="s">
        <v>152</v>
      </c>
      <c r="C29" s="360" t="s">
        <v>26</v>
      </c>
      <c r="D29" s="382"/>
      <c r="E29" s="382"/>
      <c r="F29" s="911"/>
    </row>
    <row r="30" spans="1:7" ht="21.6" customHeight="1" thickBot="1" x14ac:dyDescent="0.3">
      <c r="A30" s="342" t="s">
        <v>149</v>
      </c>
      <c r="B30" s="368" t="s">
        <v>154</v>
      </c>
      <c r="C30" s="369"/>
      <c r="D30" s="352"/>
      <c r="E30" s="352"/>
      <c r="F30" s="912"/>
    </row>
    <row r="31" spans="1:7" ht="18.600000000000001" customHeight="1" thickBot="1" x14ac:dyDescent="0.3">
      <c r="A31" s="344" t="s">
        <v>292</v>
      </c>
      <c r="B31" s="345" t="s">
        <v>155</v>
      </c>
      <c r="C31" s="359" t="s">
        <v>26</v>
      </c>
      <c r="D31" s="380">
        <f>D26-D27</f>
        <v>0</v>
      </c>
      <c r="E31" s="380">
        <f>E26-E27</f>
        <v>0</v>
      </c>
      <c r="F31" s="907"/>
    </row>
    <row r="32" spans="1:7" ht="19.2" customHeight="1" thickBot="1" x14ac:dyDescent="0.3">
      <c r="A32" s="341" t="s">
        <v>293</v>
      </c>
      <c r="B32" s="350" t="s">
        <v>156</v>
      </c>
      <c r="C32" s="360" t="s">
        <v>32</v>
      </c>
      <c r="D32" s="383" t="e">
        <f>D31/D26*100</f>
        <v>#DIV/0!</v>
      </c>
      <c r="E32" s="383" t="e">
        <f>E31/E26*100</f>
        <v>#DIV/0!</v>
      </c>
      <c r="F32" s="913">
        <v>1</v>
      </c>
      <c r="G32" s="353" t="s">
        <v>389</v>
      </c>
    </row>
    <row r="33" spans="1:7" ht="27" thickBot="1" x14ac:dyDescent="0.3">
      <c r="A33" s="349" t="s">
        <v>153</v>
      </c>
      <c r="B33" s="354" t="s">
        <v>243</v>
      </c>
      <c r="C33" s="361"/>
      <c r="D33" s="363"/>
      <c r="E33" s="363"/>
      <c r="F33" s="914"/>
    </row>
    <row r="34" spans="1:7" ht="27" thickBot="1" x14ac:dyDescent="0.3">
      <c r="A34" s="349" t="s">
        <v>294</v>
      </c>
      <c r="B34" s="354" t="s">
        <v>244</v>
      </c>
      <c r="C34" s="361"/>
      <c r="D34" s="363"/>
      <c r="E34" s="363"/>
      <c r="F34" s="914"/>
    </row>
    <row r="35" spans="1:7" ht="27" thickBot="1" x14ac:dyDescent="0.3">
      <c r="A35" s="349" t="s">
        <v>157</v>
      </c>
      <c r="B35" s="354" t="s">
        <v>245</v>
      </c>
      <c r="C35" s="361"/>
      <c r="D35" s="363"/>
      <c r="E35" s="363"/>
      <c r="F35" s="914"/>
    </row>
    <row r="36" spans="1:7" ht="27" thickBot="1" x14ac:dyDescent="0.3">
      <c r="A36" s="349" t="s">
        <v>295</v>
      </c>
      <c r="B36" s="354" t="s">
        <v>158</v>
      </c>
      <c r="C36" s="362" t="s">
        <v>26</v>
      </c>
      <c r="D36" s="380">
        <f>D29+D35</f>
        <v>0</v>
      </c>
      <c r="E36" s="380">
        <f>E29+E35</f>
        <v>0</v>
      </c>
      <c r="F36" s="907"/>
    </row>
    <row r="37" spans="1:7" ht="27" thickBot="1" x14ac:dyDescent="0.3">
      <c r="A37" s="349" t="s">
        <v>159</v>
      </c>
      <c r="B37" s="354" t="s">
        <v>246</v>
      </c>
      <c r="C37" s="362"/>
      <c r="D37" s="380">
        <f>D33+D34+D35+D36</f>
        <v>0</v>
      </c>
      <c r="E37" s="380"/>
      <c r="F37" s="907"/>
    </row>
    <row r="38" spans="1:7" ht="27" thickBot="1" x14ac:dyDescent="0.3">
      <c r="A38" s="349" t="s">
        <v>296</v>
      </c>
      <c r="B38" s="355" t="s">
        <v>160</v>
      </c>
      <c r="C38" s="362" t="s">
        <v>26</v>
      </c>
      <c r="D38" s="384"/>
      <c r="E38" s="384"/>
      <c r="F38" s="915"/>
    </row>
    <row r="39" spans="1:7" ht="14.4" thickBot="1" x14ac:dyDescent="0.3">
      <c r="A39" s="342" t="s">
        <v>161</v>
      </c>
      <c r="B39" s="368" t="s">
        <v>162</v>
      </c>
      <c r="C39" s="369"/>
      <c r="D39" s="370"/>
      <c r="E39" s="370"/>
      <c r="F39" s="916"/>
    </row>
    <row r="40" spans="1:7" ht="27" thickBot="1" x14ac:dyDescent="0.3">
      <c r="A40" s="344" t="s">
        <v>163</v>
      </c>
      <c r="B40" s="345" t="s">
        <v>164</v>
      </c>
      <c r="C40" s="359" t="s">
        <v>26</v>
      </c>
      <c r="D40" s="380">
        <f>D36-D38</f>
        <v>0</v>
      </c>
      <c r="E40" s="380">
        <f>E36-E38</f>
        <v>0</v>
      </c>
      <c r="F40" s="907"/>
    </row>
    <row r="41" spans="1:7" ht="22.95" customHeight="1" thickBot="1" x14ac:dyDescent="0.3">
      <c r="A41" s="341" t="s">
        <v>165</v>
      </c>
      <c r="B41" s="350" t="s">
        <v>166</v>
      </c>
      <c r="C41" s="360" t="s">
        <v>32</v>
      </c>
      <c r="D41" s="383" t="e">
        <f>D40/D36*100</f>
        <v>#DIV/0!</v>
      </c>
      <c r="E41" s="383" t="e">
        <f>E40/E36*100</f>
        <v>#DIV/0!</v>
      </c>
      <c r="F41" s="913">
        <v>1</v>
      </c>
      <c r="G41" s="353" t="s">
        <v>390</v>
      </c>
    </row>
  </sheetData>
  <mergeCells count="2">
    <mergeCell ref="C3:F3"/>
    <mergeCell ref="C4:F4"/>
  </mergeCells>
  <pageMargins left="0.7" right="0.7" top="0.75" bottom="0.75" header="0.3" footer="0.3"/>
  <pageSetup paperSize="9" scale="81" orientation="portrait" r:id="rId1"/>
  <colBreaks count="1" manualBreakCount="1">
    <brk id="6" max="1048575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O32"/>
  <sheetViews>
    <sheetView view="pageBreakPreview" topLeftCell="C10" zoomScaleNormal="100" zoomScaleSheetLayoutView="100" workbookViewId="0">
      <selection activeCell="E11" sqref="E11"/>
    </sheetView>
  </sheetViews>
  <sheetFormatPr defaultColWidth="9.109375" defaultRowHeight="13.8" x14ac:dyDescent="0.25"/>
  <cols>
    <col min="1" max="1" width="9.109375" style="25"/>
    <col min="2" max="2" width="7.33203125" style="25" customWidth="1"/>
    <col min="3" max="3" width="70.33203125" style="25" customWidth="1"/>
    <col min="4" max="4" width="11" style="25" customWidth="1"/>
    <col min="5" max="5" width="16" style="25" customWidth="1"/>
    <col min="6" max="6" width="15.109375" style="25" customWidth="1"/>
    <col min="7" max="7" width="13.88671875" style="25" customWidth="1"/>
    <col min="8" max="8" width="13.6640625" style="25" customWidth="1"/>
    <col min="9" max="9" width="17.109375" style="25" customWidth="1"/>
    <col min="10" max="16384" width="9.109375" style="25"/>
  </cols>
  <sheetData>
    <row r="1" spans="2:15" s="24" customFormat="1" ht="23.4" customHeight="1" thickBot="1" x14ac:dyDescent="0.3">
      <c r="B1" s="96"/>
      <c r="C1" s="96"/>
      <c r="D1" s="96"/>
      <c r="E1" s="96"/>
      <c r="F1" s="96"/>
      <c r="G1" s="96"/>
      <c r="H1" s="96"/>
      <c r="I1" s="34" t="s">
        <v>301</v>
      </c>
      <c r="J1" s="23"/>
      <c r="K1" s="23"/>
      <c r="L1" s="23"/>
      <c r="M1" s="23"/>
      <c r="N1" s="23"/>
      <c r="O1" s="23"/>
    </row>
    <row r="2" spans="2:15" ht="21.75" customHeight="1" x14ac:dyDescent="0.3">
      <c r="B2" s="736" t="s">
        <v>20</v>
      </c>
      <c r="C2" s="737"/>
      <c r="D2" s="854" t="str">
        <f>'A3-Operator-total'!D1</f>
        <v>(Nume operator)</v>
      </c>
      <c r="E2" s="854"/>
      <c r="F2" s="855"/>
      <c r="G2" s="33"/>
      <c r="H2" s="33"/>
      <c r="I2" s="33"/>
      <c r="J2" s="26"/>
      <c r="K2" s="26"/>
      <c r="L2" s="26"/>
      <c r="M2" s="26"/>
      <c r="N2" s="26"/>
      <c r="O2" s="26"/>
    </row>
    <row r="3" spans="2:15" ht="21.75" customHeight="1" x14ac:dyDescent="0.3">
      <c r="B3" s="871" t="s">
        <v>91</v>
      </c>
      <c r="C3" s="872"/>
      <c r="D3" s="846">
        <f>'A3-Operator-total'!$D$2</f>
        <v>44608</v>
      </c>
      <c r="E3" s="847"/>
      <c r="F3" s="847"/>
      <c r="G3" s="33"/>
      <c r="H3" s="33"/>
      <c r="I3" s="33"/>
      <c r="J3" s="26"/>
      <c r="K3" s="26"/>
      <c r="L3" s="26"/>
      <c r="M3" s="26"/>
      <c r="N3" s="26"/>
      <c r="O3" s="26"/>
    </row>
    <row r="4" spans="2:15" ht="24" customHeight="1" thickBot="1" x14ac:dyDescent="0.35">
      <c r="B4" s="744" t="s">
        <v>21</v>
      </c>
      <c r="C4" s="745"/>
      <c r="D4" s="873"/>
      <c r="E4" s="873"/>
      <c r="F4" s="874"/>
      <c r="G4" s="33"/>
      <c r="H4" s="33"/>
      <c r="I4" s="33"/>
      <c r="J4" s="26"/>
      <c r="K4" s="26"/>
      <c r="L4" s="26"/>
      <c r="M4" s="26"/>
      <c r="N4" s="26"/>
      <c r="O4" s="26"/>
    </row>
    <row r="5" spans="2:15" ht="24" customHeight="1" thickBot="1" x14ac:dyDescent="0.35">
      <c r="B5" s="92"/>
      <c r="C5" s="92"/>
      <c r="D5" s="386"/>
      <c r="E5" s="386"/>
      <c r="F5" s="386"/>
      <c r="G5" s="33"/>
      <c r="H5" s="33"/>
      <c r="I5" s="33"/>
      <c r="J5" s="26"/>
      <c r="K5" s="26"/>
      <c r="L5" s="26"/>
      <c r="M5" s="26"/>
      <c r="N5" s="26"/>
      <c r="O5" s="26"/>
    </row>
    <row r="6" spans="2:15" ht="19.2" customHeight="1" thickBot="1" x14ac:dyDescent="0.35">
      <c r="B6" s="875" t="s">
        <v>300</v>
      </c>
      <c r="C6" s="876"/>
      <c r="D6" s="386"/>
      <c r="E6" s="386"/>
      <c r="F6" s="386"/>
      <c r="G6" s="33"/>
      <c r="H6" s="33"/>
      <c r="I6" s="33"/>
      <c r="J6" s="26"/>
      <c r="K6" s="26"/>
      <c r="L6" s="26"/>
      <c r="M6" s="26"/>
      <c r="N6" s="26"/>
      <c r="O6" s="26"/>
    </row>
    <row r="7" spans="2:15" s="30" customFormat="1" ht="13.2" customHeight="1" thickBot="1" x14ac:dyDescent="0.35">
      <c r="D7" s="27"/>
      <c r="E7" s="28"/>
      <c r="F7" s="28"/>
      <c r="G7" s="28"/>
      <c r="H7" s="28"/>
      <c r="I7" s="28"/>
      <c r="J7" s="29"/>
      <c r="K7" s="26"/>
      <c r="L7" s="26"/>
      <c r="M7" s="29"/>
      <c r="N7" s="29"/>
      <c r="O7" s="29"/>
    </row>
    <row r="8" spans="2:15" ht="27.75" customHeight="1" x14ac:dyDescent="0.25">
      <c r="B8" s="877" t="s">
        <v>22</v>
      </c>
      <c r="C8" s="869" t="s">
        <v>53</v>
      </c>
      <c r="D8" s="869" t="s">
        <v>23</v>
      </c>
      <c r="E8" s="869" t="s">
        <v>54</v>
      </c>
      <c r="F8" s="869" t="s">
        <v>299</v>
      </c>
      <c r="G8" s="869"/>
      <c r="H8" s="869"/>
      <c r="I8" s="870"/>
      <c r="K8" s="26"/>
      <c r="L8" s="26"/>
    </row>
    <row r="9" spans="2:15" ht="69" x14ac:dyDescent="0.25">
      <c r="B9" s="878"/>
      <c r="C9" s="879"/>
      <c r="D9" s="879"/>
      <c r="E9" s="879"/>
      <c r="F9" s="599" t="s">
        <v>55</v>
      </c>
      <c r="G9" s="599" t="s">
        <v>56</v>
      </c>
      <c r="H9" s="599" t="s">
        <v>57</v>
      </c>
      <c r="I9" s="603" t="s">
        <v>58</v>
      </c>
      <c r="K9" s="26"/>
      <c r="L9" s="26"/>
    </row>
    <row r="10" spans="2:15" ht="14.4" thickBot="1" x14ac:dyDescent="0.3">
      <c r="B10" s="619">
        <v>0</v>
      </c>
      <c r="C10" s="620">
        <v>1</v>
      </c>
      <c r="D10" s="620">
        <v>2</v>
      </c>
      <c r="E10" s="620">
        <v>3</v>
      </c>
      <c r="F10" s="620">
        <v>4</v>
      </c>
      <c r="G10" s="620">
        <v>5</v>
      </c>
      <c r="H10" s="620">
        <v>6</v>
      </c>
      <c r="I10" s="621"/>
    </row>
    <row r="11" spans="2:15" x14ac:dyDescent="0.25">
      <c r="B11" s="613" t="s">
        <v>25</v>
      </c>
      <c r="C11" s="614" t="s">
        <v>59</v>
      </c>
      <c r="D11" s="615" t="s">
        <v>27</v>
      </c>
      <c r="E11" s="616"/>
      <c r="F11" s="617"/>
      <c r="G11" s="617"/>
      <c r="H11" s="617"/>
      <c r="I11" s="618"/>
    </row>
    <row r="12" spans="2:15" x14ac:dyDescent="0.25">
      <c r="B12" s="604"/>
      <c r="C12" s="601" t="s">
        <v>248</v>
      </c>
      <c r="D12" s="600" t="s">
        <v>26</v>
      </c>
      <c r="E12" s="602"/>
      <c r="F12" s="602"/>
      <c r="G12" s="602"/>
      <c r="H12" s="602"/>
      <c r="I12" s="605"/>
    </row>
    <row r="13" spans="2:15" x14ac:dyDescent="0.25">
      <c r="B13" s="604"/>
      <c r="C13" s="601" t="s">
        <v>249</v>
      </c>
      <c r="D13" s="600" t="s">
        <v>27</v>
      </c>
      <c r="E13" s="602"/>
      <c r="F13" s="602"/>
      <c r="G13" s="602"/>
      <c r="H13" s="602"/>
      <c r="I13" s="605"/>
    </row>
    <row r="14" spans="2:15" x14ac:dyDescent="0.25">
      <c r="B14" s="604"/>
      <c r="C14" s="601"/>
      <c r="D14" s="600"/>
      <c r="E14" s="602"/>
      <c r="F14" s="602"/>
      <c r="G14" s="602"/>
      <c r="H14" s="602"/>
      <c r="I14" s="605"/>
    </row>
    <row r="15" spans="2:15" x14ac:dyDescent="0.25">
      <c r="B15" s="604"/>
      <c r="C15" s="601" t="s">
        <v>250</v>
      </c>
      <c r="D15" s="600" t="s">
        <v>26</v>
      </c>
      <c r="E15" s="602"/>
      <c r="F15" s="602"/>
      <c r="G15" s="602"/>
      <c r="H15" s="602"/>
      <c r="I15" s="605"/>
    </row>
    <row r="16" spans="2:15" x14ac:dyDescent="0.25">
      <c r="B16" s="604"/>
      <c r="C16" s="601" t="s">
        <v>251</v>
      </c>
      <c r="D16" s="600" t="s">
        <v>27</v>
      </c>
      <c r="E16" s="602"/>
      <c r="F16" s="602"/>
      <c r="G16" s="602"/>
      <c r="H16" s="602"/>
      <c r="I16" s="605"/>
    </row>
    <row r="17" spans="2:9" x14ac:dyDescent="0.25">
      <c r="B17" s="604"/>
      <c r="C17" s="601"/>
      <c r="D17" s="600"/>
      <c r="E17" s="602"/>
      <c r="F17" s="602"/>
      <c r="G17" s="602"/>
      <c r="H17" s="602"/>
      <c r="I17" s="605"/>
    </row>
    <row r="18" spans="2:9" x14ac:dyDescent="0.25">
      <c r="B18" s="604"/>
      <c r="C18" s="601" t="s">
        <v>252</v>
      </c>
      <c r="D18" s="600" t="s">
        <v>26</v>
      </c>
      <c r="E18" s="602"/>
      <c r="F18" s="602"/>
      <c r="G18" s="602"/>
      <c r="H18" s="602"/>
      <c r="I18" s="605"/>
    </row>
    <row r="19" spans="2:9" x14ac:dyDescent="0.25">
      <c r="B19" s="604"/>
      <c r="C19" s="601" t="s">
        <v>253</v>
      </c>
      <c r="D19" s="600" t="s">
        <v>27</v>
      </c>
      <c r="E19" s="602"/>
      <c r="F19" s="602"/>
      <c r="G19" s="602"/>
      <c r="H19" s="602"/>
      <c r="I19" s="605"/>
    </row>
    <row r="20" spans="2:9" x14ac:dyDescent="0.25">
      <c r="B20" s="604"/>
      <c r="C20" s="601"/>
      <c r="D20" s="600"/>
      <c r="E20" s="602"/>
      <c r="F20" s="602"/>
      <c r="G20" s="602"/>
      <c r="H20" s="602"/>
      <c r="I20" s="605"/>
    </row>
    <row r="21" spans="2:9" x14ac:dyDescent="0.25">
      <c r="B21" s="604"/>
      <c r="C21" s="601" t="s">
        <v>254</v>
      </c>
      <c r="D21" s="600" t="s">
        <v>26</v>
      </c>
      <c r="E21" s="602"/>
      <c r="F21" s="602"/>
      <c r="G21" s="602"/>
      <c r="H21" s="602"/>
      <c r="I21" s="605"/>
    </row>
    <row r="22" spans="2:9" x14ac:dyDescent="0.25">
      <c r="B22" s="604"/>
      <c r="C22" s="601" t="s">
        <v>255</v>
      </c>
      <c r="D22" s="600" t="s">
        <v>27</v>
      </c>
      <c r="E22" s="602"/>
      <c r="F22" s="602"/>
      <c r="G22" s="602"/>
      <c r="H22" s="602"/>
      <c r="I22" s="605"/>
    </row>
    <row r="23" spans="2:9" x14ac:dyDescent="0.25">
      <c r="B23" s="604"/>
      <c r="C23" s="601"/>
      <c r="D23" s="600"/>
      <c r="E23" s="602"/>
      <c r="F23" s="602"/>
      <c r="G23" s="602"/>
      <c r="H23" s="602"/>
      <c r="I23" s="605"/>
    </row>
    <row r="24" spans="2:9" ht="14.4" thickBot="1" x14ac:dyDescent="0.3">
      <c r="B24" s="622"/>
      <c r="C24" s="623"/>
      <c r="D24" s="624"/>
      <c r="E24" s="625"/>
      <c r="F24" s="625"/>
      <c r="G24" s="625"/>
      <c r="H24" s="625"/>
      <c r="I24" s="626"/>
    </row>
    <row r="25" spans="2:9" ht="14.4" thickBot="1" x14ac:dyDescent="0.3">
      <c r="B25" s="627"/>
      <c r="C25" s="628" t="s">
        <v>247</v>
      </c>
      <c r="D25" s="629" t="s">
        <v>26</v>
      </c>
      <c r="E25" s="630">
        <f>E12+E15+E18+E21</f>
        <v>0</v>
      </c>
      <c r="F25" s="630">
        <f>F12+F15+F18+F21</f>
        <v>0</v>
      </c>
      <c r="G25" s="630">
        <f>G12+G15+G18+G21</f>
        <v>0</v>
      </c>
      <c r="H25" s="630">
        <f>H12+H15+H18+H21</f>
        <v>0</v>
      </c>
      <c r="I25" s="631"/>
    </row>
    <row r="26" spans="2:9" x14ac:dyDescent="0.25">
      <c r="B26" s="613" t="s">
        <v>28</v>
      </c>
      <c r="C26" s="614" t="s">
        <v>60</v>
      </c>
      <c r="D26" s="615" t="s">
        <v>27</v>
      </c>
      <c r="E26" s="617"/>
      <c r="F26" s="617"/>
      <c r="G26" s="617"/>
      <c r="H26" s="617"/>
      <c r="I26" s="618"/>
    </row>
    <row r="27" spans="2:9" x14ac:dyDescent="0.25">
      <c r="B27" s="604" t="s">
        <v>30</v>
      </c>
      <c r="C27" s="601" t="s">
        <v>381</v>
      </c>
      <c r="D27" s="600" t="s">
        <v>264</v>
      </c>
      <c r="E27" s="602"/>
      <c r="F27" s="602"/>
      <c r="G27" s="602"/>
      <c r="H27" s="602"/>
      <c r="I27" s="605"/>
    </row>
    <row r="28" spans="2:9" x14ac:dyDescent="0.25">
      <c r="B28" s="604" t="s">
        <v>31</v>
      </c>
      <c r="C28" s="601" t="s">
        <v>382</v>
      </c>
      <c r="D28" s="600" t="s">
        <v>27</v>
      </c>
      <c r="E28" s="602"/>
      <c r="F28" s="602"/>
      <c r="G28" s="602"/>
      <c r="H28" s="602"/>
      <c r="I28" s="605"/>
    </row>
    <row r="29" spans="2:9" x14ac:dyDescent="0.25">
      <c r="B29" s="606"/>
      <c r="C29" s="601"/>
      <c r="D29" s="601"/>
      <c r="E29" s="601"/>
      <c r="F29" s="601"/>
      <c r="G29" s="601"/>
      <c r="H29" s="601"/>
      <c r="I29" s="607"/>
    </row>
    <row r="30" spans="2:9" ht="14.4" thickBot="1" x14ac:dyDescent="0.3">
      <c r="B30" s="608" t="s">
        <v>33</v>
      </c>
      <c r="C30" s="609" t="s">
        <v>380</v>
      </c>
      <c r="D30" s="610" t="s">
        <v>27</v>
      </c>
      <c r="E30" s="611">
        <f>E11+E26*E27+E28</f>
        <v>0</v>
      </c>
      <c r="F30" s="611">
        <f>F11+F26*F27+F28</f>
        <v>0</v>
      </c>
      <c r="G30" s="611">
        <f>G11+G26*G27+G28</f>
        <v>0</v>
      </c>
      <c r="H30" s="611">
        <f>H11+H26*H27+H28</f>
        <v>0</v>
      </c>
      <c r="I30" s="612"/>
    </row>
    <row r="32" spans="2:9" x14ac:dyDescent="0.25">
      <c r="B32" s="25" t="s">
        <v>37</v>
      </c>
      <c r="C32" s="25" t="s">
        <v>61</v>
      </c>
    </row>
  </sheetData>
  <mergeCells count="12">
    <mergeCell ref="F8:I8"/>
    <mergeCell ref="B2:C2"/>
    <mergeCell ref="D2:F2"/>
    <mergeCell ref="B3:C3"/>
    <mergeCell ref="D3:F3"/>
    <mergeCell ref="B4:C4"/>
    <mergeCell ref="D4:F4"/>
    <mergeCell ref="B6:C6"/>
    <mergeCell ref="B8:B9"/>
    <mergeCell ref="C8:C9"/>
    <mergeCell ref="D8:D9"/>
    <mergeCell ref="E8:E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FFFF"/>
  </sheetPr>
  <dimension ref="B1:I26"/>
  <sheetViews>
    <sheetView view="pageBreakPreview" zoomScaleNormal="100" zoomScaleSheetLayoutView="100" workbookViewId="0">
      <selection activeCell="D4" sqref="D4:F4"/>
    </sheetView>
  </sheetViews>
  <sheetFormatPr defaultColWidth="8.88671875" defaultRowHeight="13.8" x14ac:dyDescent="0.25"/>
  <cols>
    <col min="1" max="1" width="8.88671875" style="1"/>
    <col min="2" max="2" width="42.6640625" style="1" customWidth="1"/>
    <col min="3" max="3" width="10.6640625" style="1" customWidth="1"/>
    <col min="4" max="4" width="12.44140625" style="1" customWidth="1"/>
    <col min="5" max="5" width="11" style="1" customWidth="1"/>
    <col min="6" max="6" width="12.44140625" style="1" customWidth="1"/>
    <col min="7" max="9" width="10.33203125" style="1" customWidth="1"/>
    <col min="10" max="16384" width="8.88671875" style="1"/>
  </cols>
  <sheetData>
    <row r="1" spans="2:9" x14ac:dyDescent="0.25">
      <c r="I1" s="385" t="s">
        <v>256</v>
      </c>
    </row>
    <row r="2" spans="2:9" ht="14.4" thickBot="1" x14ac:dyDescent="0.3"/>
    <row r="3" spans="2:9" ht="15.6" x14ac:dyDescent="0.3">
      <c r="B3" s="736" t="s">
        <v>20</v>
      </c>
      <c r="C3" s="737"/>
      <c r="D3" s="854" t="str">
        <f>'A3-Operator-total'!$D$1</f>
        <v>(Nume operator)</v>
      </c>
      <c r="E3" s="854"/>
      <c r="F3" s="855"/>
    </row>
    <row r="4" spans="2:9" x14ac:dyDescent="0.25">
      <c r="B4" s="871" t="s">
        <v>91</v>
      </c>
      <c r="C4" s="872"/>
      <c r="D4" s="846">
        <f>'A3-Operator-total'!$D$2</f>
        <v>44608</v>
      </c>
      <c r="E4" s="847"/>
      <c r="F4" s="847"/>
    </row>
    <row r="5" spans="2:9" ht="16.2" thickBot="1" x14ac:dyDescent="0.35">
      <c r="B5" s="472" t="s">
        <v>302</v>
      </c>
      <c r="C5" s="473"/>
      <c r="D5" s="888">
        <v>2022</v>
      </c>
      <c r="E5" s="873"/>
      <c r="F5" s="874"/>
    </row>
    <row r="6" spans="2:9" ht="14.4" thickBot="1" x14ac:dyDescent="0.3"/>
    <row r="7" spans="2:9" ht="14.4" thickBot="1" x14ac:dyDescent="0.3">
      <c r="B7" s="638" t="s">
        <v>114</v>
      </c>
    </row>
    <row r="8" spans="2:9" ht="14.4" thickBot="1" x14ac:dyDescent="0.3"/>
    <row r="9" spans="2:9" ht="19.95" customHeight="1" x14ac:dyDescent="0.25">
      <c r="B9" s="880" t="s">
        <v>115</v>
      </c>
      <c r="C9" s="883" t="s">
        <v>13</v>
      </c>
      <c r="D9" s="886" t="s">
        <v>130</v>
      </c>
      <c r="E9" s="886"/>
      <c r="F9" s="886"/>
      <c r="G9" s="886"/>
      <c r="H9" s="886"/>
      <c r="I9" s="887"/>
    </row>
    <row r="10" spans="2:9" ht="19.95" customHeight="1" thickBot="1" x14ac:dyDescent="0.3">
      <c r="B10" s="881"/>
      <c r="C10" s="884"/>
      <c r="D10" s="632" t="s">
        <v>116</v>
      </c>
      <c r="E10" s="633" t="s">
        <v>117</v>
      </c>
      <c r="F10" s="633" t="s">
        <v>118</v>
      </c>
      <c r="G10" s="633" t="s">
        <v>119</v>
      </c>
      <c r="H10" s="633" t="s">
        <v>120</v>
      </c>
      <c r="I10" s="634" t="s">
        <v>121</v>
      </c>
    </row>
    <row r="11" spans="2:9" ht="21" customHeight="1" thickBot="1" x14ac:dyDescent="0.3">
      <c r="B11" s="882"/>
      <c r="C11" s="885"/>
      <c r="D11" s="635">
        <f>D5</f>
        <v>2022</v>
      </c>
      <c r="E11" s="636">
        <f>D11+1</f>
        <v>2023</v>
      </c>
      <c r="F11" s="636">
        <f>E11+1</f>
        <v>2024</v>
      </c>
      <c r="G11" s="636">
        <f>F11+1</f>
        <v>2025</v>
      </c>
      <c r="H11" s="636">
        <f>G11+1</f>
        <v>2026</v>
      </c>
      <c r="I11" s="637">
        <f>H11+1</f>
        <v>2027</v>
      </c>
    </row>
    <row r="12" spans="2:9" x14ac:dyDescent="0.25">
      <c r="B12" s="189"/>
      <c r="C12" s="639"/>
      <c r="D12" s="194"/>
      <c r="E12" s="183"/>
      <c r="F12" s="183"/>
      <c r="G12" s="183"/>
      <c r="H12" s="183"/>
      <c r="I12" s="184"/>
    </row>
    <row r="13" spans="2:9" x14ac:dyDescent="0.25">
      <c r="B13" s="190" t="s">
        <v>127</v>
      </c>
      <c r="C13" s="199" t="s">
        <v>122</v>
      </c>
      <c r="D13" s="195"/>
      <c r="E13" s="179"/>
      <c r="F13" s="179"/>
      <c r="G13" s="179"/>
      <c r="H13" s="179"/>
      <c r="I13" s="180"/>
    </row>
    <row r="14" spans="2:9" x14ac:dyDescent="0.25">
      <c r="B14" s="190"/>
      <c r="C14" s="199" t="s">
        <v>123</v>
      </c>
      <c r="D14" s="195"/>
      <c r="E14" s="179"/>
      <c r="F14" s="179"/>
      <c r="G14" s="179"/>
      <c r="H14" s="179"/>
      <c r="I14" s="180"/>
    </row>
    <row r="15" spans="2:9" x14ac:dyDescent="0.25">
      <c r="B15" s="190"/>
      <c r="C15" s="199" t="s">
        <v>124</v>
      </c>
      <c r="D15" s="195"/>
      <c r="E15" s="179"/>
      <c r="F15" s="179"/>
      <c r="G15" s="179"/>
      <c r="H15" s="179"/>
      <c r="I15" s="180"/>
    </row>
    <row r="16" spans="2:9" ht="14.4" thickBot="1" x14ac:dyDescent="0.3">
      <c r="B16" s="191" t="s">
        <v>133</v>
      </c>
      <c r="C16" s="200" t="s">
        <v>124</v>
      </c>
      <c r="D16" s="196"/>
      <c r="E16" s="185"/>
      <c r="F16" s="185"/>
      <c r="G16" s="185"/>
      <c r="H16" s="185"/>
      <c r="I16" s="186"/>
    </row>
    <row r="17" spans="2:9" x14ac:dyDescent="0.25">
      <c r="B17" s="192" t="s">
        <v>125</v>
      </c>
      <c r="C17" s="201" t="s">
        <v>122</v>
      </c>
      <c r="D17" s="197"/>
      <c r="E17" s="187"/>
      <c r="F17" s="187"/>
      <c r="G17" s="187"/>
      <c r="H17" s="187"/>
      <c r="I17" s="188"/>
    </row>
    <row r="18" spans="2:9" x14ac:dyDescent="0.25">
      <c r="B18" s="190"/>
      <c r="C18" s="199" t="s">
        <v>123</v>
      </c>
      <c r="D18" s="195"/>
      <c r="E18" s="179"/>
      <c r="F18" s="179"/>
      <c r="G18" s="179"/>
      <c r="H18" s="179"/>
      <c r="I18" s="180"/>
    </row>
    <row r="19" spans="2:9" x14ac:dyDescent="0.25">
      <c r="B19" s="190"/>
      <c r="C19" s="199" t="s">
        <v>124</v>
      </c>
      <c r="D19" s="195"/>
      <c r="E19" s="179"/>
      <c r="F19" s="179"/>
      <c r="G19" s="179"/>
      <c r="H19" s="179"/>
      <c r="I19" s="180"/>
    </row>
    <row r="20" spans="2:9" ht="14.4" thickBot="1" x14ac:dyDescent="0.3">
      <c r="B20" s="191" t="s">
        <v>132</v>
      </c>
      <c r="C20" s="200" t="s">
        <v>124</v>
      </c>
      <c r="D20" s="196"/>
      <c r="E20" s="185"/>
      <c r="F20" s="185"/>
      <c r="G20" s="185"/>
      <c r="H20" s="185"/>
      <c r="I20" s="186"/>
    </row>
    <row r="21" spans="2:9" x14ac:dyDescent="0.25">
      <c r="B21" s="192" t="s">
        <v>126</v>
      </c>
      <c r="C21" s="201" t="s">
        <v>122</v>
      </c>
      <c r="D21" s="197"/>
      <c r="E21" s="187"/>
      <c r="F21" s="187"/>
      <c r="G21" s="187"/>
      <c r="H21" s="187"/>
      <c r="I21" s="188"/>
    </row>
    <row r="22" spans="2:9" x14ac:dyDescent="0.25">
      <c r="B22" s="190"/>
      <c r="C22" s="199" t="s">
        <v>123</v>
      </c>
      <c r="D22" s="195"/>
      <c r="E22" s="179"/>
      <c r="F22" s="179"/>
      <c r="G22" s="179"/>
      <c r="H22" s="179"/>
      <c r="I22" s="180"/>
    </row>
    <row r="23" spans="2:9" x14ac:dyDescent="0.25">
      <c r="B23" s="190"/>
      <c r="C23" s="199" t="s">
        <v>124</v>
      </c>
      <c r="D23" s="195"/>
      <c r="E23" s="179"/>
      <c r="F23" s="179"/>
      <c r="G23" s="179"/>
      <c r="H23" s="179"/>
      <c r="I23" s="180"/>
    </row>
    <row r="24" spans="2:9" ht="14.4" thickBot="1" x14ac:dyDescent="0.3">
      <c r="B24" s="193" t="s">
        <v>132</v>
      </c>
      <c r="C24" s="202" t="s">
        <v>124</v>
      </c>
      <c r="D24" s="198"/>
      <c r="E24" s="181"/>
      <c r="F24" s="181"/>
      <c r="G24" s="181"/>
      <c r="H24" s="181"/>
      <c r="I24" s="182"/>
    </row>
    <row r="25" spans="2:9" x14ac:dyDescent="0.25">
      <c r="B25" s="189" t="s">
        <v>128</v>
      </c>
      <c r="C25" s="203" t="s">
        <v>124</v>
      </c>
      <c r="D25" s="194"/>
      <c r="E25" s="183"/>
      <c r="F25" s="183"/>
      <c r="G25" s="183"/>
      <c r="H25" s="183"/>
      <c r="I25" s="184"/>
    </row>
    <row r="26" spans="2:9" ht="14.4" thickBot="1" x14ac:dyDescent="0.3">
      <c r="B26" s="193"/>
      <c r="C26" s="202"/>
      <c r="D26" s="198"/>
      <c r="E26" s="181"/>
      <c r="F26" s="181"/>
      <c r="G26" s="181"/>
      <c r="H26" s="181"/>
      <c r="I26" s="182"/>
    </row>
  </sheetData>
  <mergeCells count="8">
    <mergeCell ref="B9:B11"/>
    <mergeCell ref="C9:C11"/>
    <mergeCell ref="D9:I9"/>
    <mergeCell ref="B3:C3"/>
    <mergeCell ref="D3:F3"/>
    <mergeCell ref="B4:C4"/>
    <mergeCell ref="D4:F4"/>
    <mergeCell ref="D5:F5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56"/>
  <sheetViews>
    <sheetView view="pageBreakPreview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M25" sqref="M25"/>
    </sheetView>
  </sheetViews>
  <sheetFormatPr defaultColWidth="8.88671875" defaultRowHeight="14.4" x14ac:dyDescent="0.3"/>
  <cols>
    <col min="1" max="1" width="5.44140625" style="387" customWidth="1"/>
    <col min="2" max="2" width="28.33203125" style="387" customWidth="1"/>
    <col min="3" max="4" width="12.5546875" style="387" customWidth="1"/>
    <col min="5" max="6" width="11.6640625" style="387" customWidth="1"/>
    <col min="7" max="7" width="10.109375" style="387" customWidth="1"/>
    <col min="8" max="9" width="12.6640625" style="387" customWidth="1"/>
    <col min="10" max="10" width="12.5546875" style="387" customWidth="1"/>
    <col min="11" max="11" width="12.33203125" style="387" customWidth="1"/>
    <col min="12" max="12" width="11.109375" style="387" customWidth="1"/>
    <col min="13" max="13" width="12.109375" style="387" customWidth="1"/>
    <col min="14" max="15" width="11" style="387" customWidth="1"/>
    <col min="16" max="16" width="12.44140625" style="387" customWidth="1"/>
    <col min="17" max="16384" width="8.88671875" style="387"/>
  </cols>
  <sheetData>
    <row r="1" spans="1:16" ht="15" thickBot="1" x14ac:dyDescent="0.35">
      <c r="J1" s="438"/>
      <c r="K1" s="438"/>
      <c r="P1" s="398" t="s">
        <v>263</v>
      </c>
    </row>
    <row r="2" spans="1:16" ht="15.6" x14ac:dyDescent="0.3">
      <c r="B2" s="736" t="s">
        <v>20</v>
      </c>
      <c r="C2" s="737"/>
      <c r="D2" s="903" t="str">
        <f>'A3-Operator-total'!$D$1</f>
        <v>(Nume operator)</v>
      </c>
      <c r="E2" s="854"/>
      <c r="F2" s="854"/>
      <c r="G2" s="855"/>
      <c r="H2" s="439"/>
      <c r="I2" s="439"/>
      <c r="J2" s="439"/>
      <c r="K2" s="438"/>
    </row>
    <row r="3" spans="1:16" ht="16.2" thickBot="1" x14ac:dyDescent="0.35">
      <c r="B3" s="801" t="s">
        <v>91</v>
      </c>
      <c r="C3" s="892"/>
      <c r="D3" s="900">
        <f>'A3-Operator-total'!D2</f>
        <v>44608</v>
      </c>
      <c r="E3" s="901"/>
      <c r="F3" s="901"/>
      <c r="G3" s="902"/>
      <c r="H3" s="33"/>
      <c r="I3" s="33"/>
      <c r="J3" s="33"/>
      <c r="K3" s="438"/>
    </row>
    <row r="4" spans="1:16" ht="15" thickBot="1" x14ac:dyDescent="0.35">
      <c r="H4" s="438"/>
      <c r="I4" s="438"/>
      <c r="J4" s="438"/>
      <c r="K4" s="438"/>
    </row>
    <row r="5" spans="1:16" ht="18.600000000000001" thickBot="1" x14ac:dyDescent="0.4">
      <c r="A5" s="469" t="s">
        <v>326</v>
      </c>
      <c r="B5" s="470"/>
      <c r="C5" s="471"/>
      <c r="H5" s="438"/>
      <c r="I5" s="438"/>
      <c r="J5" s="438"/>
      <c r="K5" s="438"/>
    </row>
    <row r="6" spans="1:16" ht="18.600000000000001" thickBot="1" x14ac:dyDescent="0.4">
      <c r="A6" s="436"/>
      <c r="B6" s="436"/>
      <c r="C6" s="436"/>
      <c r="D6" s="436"/>
      <c r="E6" s="436"/>
      <c r="F6" s="436"/>
      <c r="G6" s="436"/>
      <c r="H6" s="437"/>
      <c r="I6" s="437"/>
      <c r="J6" s="437"/>
      <c r="K6" s="437"/>
    </row>
    <row r="7" spans="1:16" ht="25.5" customHeight="1" thickBot="1" x14ac:dyDescent="0.35">
      <c r="A7" s="893" t="s">
        <v>22</v>
      </c>
      <c r="B7" s="895" t="s">
        <v>258</v>
      </c>
      <c r="C7" s="897" t="s">
        <v>259</v>
      </c>
      <c r="D7" s="898"/>
      <c r="E7" s="898"/>
      <c r="F7" s="898"/>
      <c r="G7" s="898"/>
      <c r="H7" s="898"/>
      <c r="I7" s="899"/>
      <c r="J7" s="889" t="s">
        <v>260</v>
      </c>
      <c r="K7" s="890"/>
      <c r="L7" s="890"/>
      <c r="M7" s="890"/>
      <c r="N7" s="890"/>
      <c r="O7" s="890"/>
      <c r="P7" s="891"/>
    </row>
    <row r="8" spans="1:16" ht="45.6" customHeight="1" x14ac:dyDescent="0.3">
      <c r="A8" s="894"/>
      <c r="B8" s="896"/>
      <c r="C8" s="665" t="s">
        <v>303</v>
      </c>
      <c r="D8" s="666" t="s">
        <v>312</v>
      </c>
      <c r="E8" s="665" t="s">
        <v>304</v>
      </c>
      <c r="F8" s="667" t="s">
        <v>306</v>
      </c>
      <c r="G8" s="668" t="s">
        <v>307</v>
      </c>
      <c r="H8" s="669" t="s">
        <v>308</v>
      </c>
      <c r="I8" s="666" t="s">
        <v>311</v>
      </c>
      <c r="J8" s="677" t="s">
        <v>303</v>
      </c>
      <c r="K8" s="678" t="s">
        <v>305</v>
      </c>
      <c r="L8" s="679" t="s">
        <v>304</v>
      </c>
      <c r="M8" s="680" t="s">
        <v>306</v>
      </c>
      <c r="N8" s="681" t="s">
        <v>307</v>
      </c>
      <c r="O8" s="682" t="s">
        <v>308</v>
      </c>
      <c r="P8" s="678" t="s">
        <v>311</v>
      </c>
    </row>
    <row r="9" spans="1:16" ht="13.95" customHeight="1" thickBot="1" x14ac:dyDescent="0.35">
      <c r="A9" s="670"/>
      <c r="B9" s="671"/>
      <c r="C9" s="672" t="s">
        <v>90</v>
      </c>
      <c r="D9" s="673" t="s">
        <v>83</v>
      </c>
      <c r="E9" s="672" t="s">
        <v>90</v>
      </c>
      <c r="F9" s="674" t="s">
        <v>83</v>
      </c>
      <c r="G9" s="675" t="s">
        <v>90</v>
      </c>
      <c r="H9" s="676" t="s">
        <v>310</v>
      </c>
      <c r="I9" s="673" t="s">
        <v>309</v>
      </c>
      <c r="J9" s="683" t="s">
        <v>90</v>
      </c>
      <c r="K9" s="684" t="s">
        <v>83</v>
      </c>
      <c r="L9" s="685" t="s">
        <v>90</v>
      </c>
      <c r="M9" s="686" t="s">
        <v>83</v>
      </c>
      <c r="N9" s="687" t="s">
        <v>90</v>
      </c>
      <c r="O9" s="688" t="s">
        <v>310</v>
      </c>
      <c r="P9" s="684" t="s">
        <v>309</v>
      </c>
    </row>
    <row r="10" spans="1:16" ht="17.399999999999999" customHeight="1" thickBot="1" x14ac:dyDescent="0.35">
      <c r="A10" s="388"/>
      <c r="B10" s="389" t="s">
        <v>261</v>
      </c>
      <c r="C10" s="390"/>
      <c r="D10" s="431"/>
      <c r="E10" s="390"/>
      <c r="F10" s="431"/>
      <c r="G10" s="462">
        <v>1</v>
      </c>
      <c r="H10" s="463"/>
      <c r="I10" s="431"/>
      <c r="J10" s="390"/>
      <c r="K10" s="431"/>
      <c r="L10" s="464"/>
      <c r="M10" s="467"/>
      <c r="N10" s="462">
        <v>1</v>
      </c>
      <c r="O10" s="463"/>
      <c r="P10" s="431"/>
    </row>
    <row r="11" spans="1:16" ht="21" customHeight="1" x14ac:dyDescent="0.3">
      <c r="A11" s="391">
        <v>1</v>
      </c>
      <c r="B11" s="395" t="s">
        <v>314</v>
      </c>
      <c r="C11" s="453">
        <f>SUM(C12:C17)</f>
        <v>0</v>
      </c>
      <c r="D11" s="455">
        <f>SUM(D12:D17)</f>
        <v>0</v>
      </c>
      <c r="E11" s="453">
        <f t="shared" ref="E11:F11" si="0">SUM(E12:E17)</f>
        <v>0</v>
      </c>
      <c r="F11" s="459">
        <f t="shared" si="0"/>
        <v>0</v>
      </c>
      <c r="G11" s="640">
        <f>C11+E11</f>
        <v>0</v>
      </c>
      <c r="H11" s="641">
        <f>D11+F11</f>
        <v>0</v>
      </c>
      <c r="I11" s="642" t="e">
        <f>H11/G11/12</f>
        <v>#DIV/0!</v>
      </c>
      <c r="J11" s="392">
        <f>SUM(J12:J17)</f>
        <v>0</v>
      </c>
      <c r="K11" s="432">
        <f t="shared" ref="K11:M11" si="1">SUM(K12:K17)</f>
        <v>0</v>
      </c>
      <c r="L11" s="451">
        <f t="shared" si="1"/>
        <v>0</v>
      </c>
      <c r="M11" s="455">
        <f t="shared" si="1"/>
        <v>0</v>
      </c>
      <c r="N11" s="640">
        <f>J11+L11</f>
        <v>0</v>
      </c>
      <c r="O11" s="641">
        <f>K11+M11</f>
        <v>0</v>
      </c>
      <c r="P11" s="642" t="e">
        <f>O11/N11/12</f>
        <v>#DIV/0!</v>
      </c>
    </row>
    <row r="12" spans="1:16" ht="13.95" customHeight="1" x14ac:dyDescent="0.3">
      <c r="A12" s="391"/>
      <c r="B12" s="702" t="s">
        <v>385</v>
      </c>
      <c r="C12" s="392"/>
      <c r="D12" s="455"/>
      <c r="E12" s="392"/>
      <c r="F12" s="432"/>
      <c r="G12" s="640"/>
      <c r="H12" s="641"/>
      <c r="I12" s="642"/>
      <c r="J12" s="392"/>
      <c r="K12" s="432"/>
      <c r="L12" s="451"/>
      <c r="M12" s="455"/>
      <c r="N12" s="640"/>
      <c r="O12" s="641"/>
      <c r="P12" s="642"/>
    </row>
    <row r="13" spans="1:16" ht="13.95" customHeight="1" x14ac:dyDescent="0.3">
      <c r="A13" s="391"/>
      <c r="B13" s="702" t="s">
        <v>316</v>
      </c>
      <c r="C13" s="392"/>
      <c r="D13" s="455"/>
      <c r="E13" s="392"/>
      <c r="F13" s="432"/>
      <c r="G13" s="640"/>
      <c r="H13" s="641"/>
      <c r="I13" s="642"/>
      <c r="J13" s="392"/>
      <c r="K13" s="432"/>
      <c r="L13" s="451"/>
      <c r="M13" s="455"/>
      <c r="N13" s="640"/>
      <c r="O13" s="641"/>
      <c r="P13" s="642"/>
    </row>
    <row r="14" spans="1:16" ht="13.95" customHeight="1" x14ac:dyDescent="0.3">
      <c r="A14" s="391"/>
      <c r="B14" s="702" t="s">
        <v>317</v>
      </c>
      <c r="C14" s="392"/>
      <c r="D14" s="455"/>
      <c r="E14" s="392"/>
      <c r="F14" s="432"/>
      <c r="G14" s="640"/>
      <c r="H14" s="641"/>
      <c r="I14" s="642"/>
      <c r="J14" s="392"/>
      <c r="K14" s="432"/>
      <c r="L14" s="451"/>
      <c r="M14" s="455"/>
      <c r="N14" s="640"/>
      <c r="O14" s="641"/>
      <c r="P14" s="642"/>
    </row>
    <row r="15" spans="1:16" ht="13.95" customHeight="1" x14ac:dyDescent="0.3">
      <c r="A15" s="391"/>
      <c r="B15" s="702" t="s">
        <v>318</v>
      </c>
      <c r="C15" s="392"/>
      <c r="D15" s="455"/>
      <c r="E15" s="392"/>
      <c r="F15" s="432"/>
      <c r="G15" s="640"/>
      <c r="H15" s="641"/>
      <c r="I15" s="642"/>
      <c r="J15" s="392"/>
      <c r="K15" s="432"/>
      <c r="L15" s="451"/>
      <c r="M15" s="455"/>
      <c r="N15" s="640"/>
      <c r="O15" s="641"/>
      <c r="P15" s="642"/>
    </row>
    <row r="16" spans="1:16" ht="13.95" customHeight="1" x14ac:dyDescent="0.3">
      <c r="A16" s="393"/>
      <c r="B16" s="702" t="s">
        <v>319</v>
      </c>
      <c r="C16" s="394"/>
      <c r="D16" s="456"/>
      <c r="E16" s="394"/>
      <c r="F16" s="434"/>
      <c r="G16" s="649"/>
      <c r="H16" s="650"/>
      <c r="I16" s="651"/>
      <c r="J16" s="394"/>
      <c r="K16" s="434"/>
      <c r="L16" s="446"/>
      <c r="M16" s="456"/>
      <c r="N16" s="649"/>
      <c r="O16" s="650"/>
      <c r="P16" s="651"/>
    </row>
    <row r="17" spans="1:16" ht="13.95" customHeight="1" thickBot="1" x14ac:dyDescent="0.35">
      <c r="A17" s="698"/>
      <c r="B17" s="703" t="s">
        <v>320</v>
      </c>
      <c r="C17" s="699"/>
      <c r="D17" s="692"/>
      <c r="E17" s="699"/>
      <c r="F17" s="700"/>
      <c r="G17" s="658"/>
      <c r="H17" s="659"/>
      <c r="I17" s="660"/>
      <c r="J17" s="699"/>
      <c r="K17" s="700"/>
      <c r="L17" s="701"/>
      <c r="M17" s="692"/>
      <c r="N17" s="658"/>
      <c r="O17" s="659"/>
      <c r="P17" s="660"/>
    </row>
    <row r="18" spans="1:16" ht="27.6" x14ac:dyDescent="0.3">
      <c r="A18" s="391" t="s">
        <v>136</v>
      </c>
      <c r="B18" s="689" t="s">
        <v>321</v>
      </c>
      <c r="C18" s="392">
        <f>SUM(C19:C24)</f>
        <v>0</v>
      </c>
      <c r="D18" s="455">
        <f t="shared" ref="D18:F18" si="2">SUM(D19:D24)</f>
        <v>0</v>
      </c>
      <c r="E18" s="392">
        <f>SUM(E19:E24)</f>
        <v>0</v>
      </c>
      <c r="F18" s="432">
        <f t="shared" si="2"/>
        <v>0</v>
      </c>
      <c r="G18" s="640">
        <f t="shared" ref="G18:H53" si="3">C18+E18</f>
        <v>0</v>
      </c>
      <c r="H18" s="641">
        <f t="shared" si="3"/>
        <v>0</v>
      </c>
      <c r="I18" s="642" t="e">
        <f t="shared" ref="I18:I53" si="4">H18/G18/12</f>
        <v>#DIV/0!</v>
      </c>
      <c r="J18" s="392">
        <f>SUM(J19:J24)</f>
        <v>0</v>
      </c>
      <c r="K18" s="432">
        <f t="shared" ref="K18:M18" si="5">SUM(K19:K24)</f>
        <v>0</v>
      </c>
      <c r="L18" s="451">
        <f t="shared" si="5"/>
        <v>0</v>
      </c>
      <c r="M18" s="455">
        <f t="shared" si="5"/>
        <v>0</v>
      </c>
      <c r="N18" s="640">
        <f>J18+L18</f>
        <v>0</v>
      </c>
      <c r="O18" s="641">
        <f t="shared" ref="N18:O53" si="6">K18+M18</f>
        <v>0</v>
      </c>
      <c r="P18" s="642" t="e">
        <f>O18/N18/12</f>
        <v>#DIV/0!</v>
      </c>
    </row>
    <row r="19" spans="1:16" x14ac:dyDescent="0.3">
      <c r="A19" s="396"/>
      <c r="B19" s="702" t="s">
        <v>315</v>
      </c>
      <c r="C19" s="397"/>
      <c r="D19" s="457"/>
      <c r="E19" s="397"/>
      <c r="F19" s="433"/>
      <c r="G19" s="643"/>
      <c r="H19" s="644"/>
      <c r="I19" s="645"/>
      <c r="J19" s="397"/>
      <c r="K19" s="435"/>
      <c r="L19" s="452"/>
      <c r="M19" s="468"/>
      <c r="N19" s="643"/>
      <c r="O19" s="644"/>
      <c r="P19" s="642"/>
    </row>
    <row r="20" spans="1:16" x14ac:dyDescent="0.3">
      <c r="A20" s="396"/>
      <c r="B20" s="702" t="s">
        <v>316</v>
      </c>
      <c r="C20" s="397"/>
      <c r="D20" s="457"/>
      <c r="E20" s="397"/>
      <c r="F20" s="435"/>
      <c r="G20" s="646"/>
      <c r="H20" s="647"/>
      <c r="I20" s="648"/>
      <c r="J20" s="397"/>
      <c r="K20" s="435"/>
      <c r="L20" s="452"/>
      <c r="M20" s="457"/>
      <c r="N20" s="646"/>
      <c r="O20" s="647"/>
      <c r="P20" s="642"/>
    </row>
    <row r="21" spans="1:16" x14ac:dyDescent="0.3">
      <c r="A21" s="396"/>
      <c r="B21" s="702" t="s">
        <v>317</v>
      </c>
      <c r="C21" s="397"/>
      <c r="D21" s="457"/>
      <c r="E21" s="397"/>
      <c r="F21" s="435"/>
      <c r="G21" s="646"/>
      <c r="H21" s="647"/>
      <c r="I21" s="648"/>
      <c r="J21" s="397"/>
      <c r="K21" s="435"/>
      <c r="L21" s="452"/>
      <c r="M21" s="457"/>
      <c r="N21" s="646"/>
      <c r="O21" s="647"/>
      <c r="P21" s="642"/>
    </row>
    <row r="22" spans="1:16" x14ac:dyDescent="0.3">
      <c r="A22" s="396"/>
      <c r="B22" s="702" t="s">
        <v>318</v>
      </c>
      <c r="C22" s="397"/>
      <c r="D22" s="457"/>
      <c r="E22" s="397"/>
      <c r="F22" s="435"/>
      <c r="G22" s="646"/>
      <c r="H22" s="647"/>
      <c r="I22" s="648"/>
      <c r="J22" s="397"/>
      <c r="K22" s="435"/>
      <c r="L22" s="452"/>
      <c r="M22" s="457"/>
      <c r="N22" s="646"/>
      <c r="O22" s="647"/>
      <c r="P22" s="642"/>
    </row>
    <row r="23" spans="1:16" x14ac:dyDescent="0.3">
      <c r="A23" s="396"/>
      <c r="B23" s="702" t="s">
        <v>319</v>
      </c>
      <c r="C23" s="397"/>
      <c r="D23" s="457"/>
      <c r="E23" s="397"/>
      <c r="F23" s="435"/>
      <c r="G23" s="646"/>
      <c r="H23" s="647"/>
      <c r="I23" s="648"/>
      <c r="J23" s="397"/>
      <c r="K23" s="435"/>
      <c r="L23" s="452"/>
      <c r="M23" s="457"/>
      <c r="N23" s="646"/>
      <c r="O23" s="647"/>
      <c r="P23" s="642"/>
    </row>
    <row r="24" spans="1:16" ht="15" thickBot="1" x14ac:dyDescent="0.35">
      <c r="A24" s="690"/>
      <c r="B24" s="703" t="s">
        <v>320</v>
      </c>
      <c r="C24" s="454"/>
      <c r="D24" s="691"/>
      <c r="E24" s="454"/>
      <c r="F24" s="466"/>
      <c r="G24" s="655"/>
      <c r="H24" s="656"/>
      <c r="I24" s="657"/>
      <c r="J24" s="454"/>
      <c r="K24" s="466"/>
      <c r="L24" s="447"/>
      <c r="M24" s="691"/>
      <c r="N24" s="655"/>
      <c r="O24" s="656"/>
      <c r="P24" s="657"/>
    </row>
    <row r="25" spans="1:16" x14ac:dyDescent="0.3">
      <c r="A25" s="693" t="s">
        <v>137</v>
      </c>
      <c r="B25" s="697" t="s">
        <v>322</v>
      </c>
      <c r="C25" s="695">
        <f>SUM(C26:C31)</f>
        <v>0</v>
      </c>
      <c r="D25" s="468">
        <f t="shared" ref="D25:F25" si="7">SUM(D26:D31)</f>
        <v>0</v>
      </c>
      <c r="E25" s="695">
        <f t="shared" si="7"/>
        <v>0</v>
      </c>
      <c r="F25" s="433">
        <f t="shared" si="7"/>
        <v>0</v>
      </c>
      <c r="G25" s="640">
        <f t="shared" si="3"/>
        <v>0</v>
      </c>
      <c r="H25" s="641">
        <f t="shared" si="3"/>
        <v>0</v>
      </c>
      <c r="I25" s="642" t="e">
        <f t="shared" si="4"/>
        <v>#DIV/0!</v>
      </c>
      <c r="J25" s="392">
        <f>SUM(J26:J31)</f>
        <v>0</v>
      </c>
      <c r="K25" s="432">
        <f t="shared" ref="K25:M25" si="8">SUM(K26:K31)</f>
        <v>0</v>
      </c>
      <c r="L25" s="451">
        <f t="shared" si="8"/>
        <v>0</v>
      </c>
      <c r="M25" s="455">
        <f t="shared" si="8"/>
        <v>0</v>
      </c>
      <c r="N25" s="640">
        <f>J25+L25</f>
        <v>0</v>
      </c>
      <c r="O25" s="641">
        <f t="shared" si="6"/>
        <v>0</v>
      </c>
      <c r="P25" s="642" t="e">
        <f t="shared" ref="P18:P53" si="9">O25/N25/12</f>
        <v>#DIV/0!</v>
      </c>
    </row>
    <row r="26" spans="1:16" x14ac:dyDescent="0.3">
      <c r="A26" s="396"/>
      <c r="B26" s="702" t="s">
        <v>315</v>
      </c>
      <c r="C26" s="397"/>
      <c r="D26" s="457"/>
      <c r="E26" s="394"/>
      <c r="F26" s="434"/>
      <c r="G26" s="640"/>
      <c r="H26" s="641"/>
      <c r="I26" s="642"/>
      <c r="J26" s="394"/>
      <c r="K26" s="434"/>
      <c r="L26" s="446"/>
      <c r="M26" s="455"/>
      <c r="N26" s="640"/>
      <c r="O26" s="641"/>
      <c r="P26" s="642"/>
    </row>
    <row r="27" spans="1:16" x14ac:dyDescent="0.3">
      <c r="A27" s="396"/>
      <c r="B27" s="702" t="s">
        <v>316</v>
      </c>
      <c r="C27" s="397"/>
      <c r="D27" s="457"/>
      <c r="E27" s="394"/>
      <c r="F27" s="434"/>
      <c r="G27" s="640"/>
      <c r="H27" s="641"/>
      <c r="I27" s="642"/>
      <c r="J27" s="394"/>
      <c r="K27" s="434"/>
      <c r="L27" s="446"/>
      <c r="M27" s="455"/>
      <c r="N27" s="640"/>
      <c r="O27" s="641"/>
      <c r="P27" s="642"/>
    </row>
    <row r="28" spans="1:16" x14ac:dyDescent="0.3">
      <c r="A28" s="396"/>
      <c r="B28" s="702" t="s">
        <v>317</v>
      </c>
      <c r="C28" s="397"/>
      <c r="D28" s="457"/>
      <c r="E28" s="394"/>
      <c r="F28" s="434"/>
      <c r="G28" s="640"/>
      <c r="H28" s="641"/>
      <c r="I28" s="642"/>
      <c r="J28" s="394"/>
      <c r="K28" s="434"/>
      <c r="L28" s="446"/>
      <c r="M28" s="455"/>
      <c r="N28" s="640"/>
      <c r="O28" s="641"/>
      <c r="P28" s="642"/>
    </row>
    <row r="29" spans="1:16" x14ac:dyDescent="0.3">
      <c r="A29" s="396"/>
      <c r="B29" s="702" t="s">
        <v>318</v>
      </c>
      <c r="C29" s="397"/>
      <c r="D29" s="457"/>
      <c r="E29" s="394"/>
      <c r="F29" s="434"/>
      <c r="G29" s="640"/>
      <c r="H29" s="641"/>
      <c r="I29" s="642"/>
      <c r="J29" s="394"/>
      <c r="K29" s="434"/>
      <c r="L29" s="446"/>
      <c r="M29" s="455"/>
      <c r="N29" s="640"/>
      <c r="O29" s="641"/>
      <c r="P29" s="642"/>
    </row>
    <row r="30" spans="1:16" x14ac:dyDescent="0.3">
      <c r="A30" s="396"/>
      <c r="B30" s="702" t="s">
        <v>319</v>
      </c>
      <c r="C30" s="397"/>
      <c r="D30" s="457"/>
      <c r="E30" s="394"/>
      <c r="F30" s="434"/>
      <c r="G30" s="649"/>
      <c r="H30" s="650"/>
      <c r="I30" s="651"/>
      <c r="J30" s="394"/>
      <c r="K30" s="434"/>
      <c r="L30" s="446"/>
      <c r="M30" s="456"/>
      <c r="N30" s="649"/>
      <c r="O30" s="650"/>
      <c r="P30" s="651"/>
    </row>
    <row r="31" spans="1:16" ht="15" thickBot="1" x14ac:dyDescent="0.35">
      <c r="A31" s="690"/>
      <c r="B31" s="703" t="s">
        <v>320</v>
      </c>
      <c r="C31" s="454"/>
      <c r="D31" s="691"/>
      <c r="E31" s="454"/>
      <c r="F31" s="466"/>
      <c r="G31" s="658"/>
      <c r="H31" s="659"/>
      <c r="I31" s="660"/>
      <c r="J31" s="454"/>
      <c r="K31" s="466"/>
      <c r="L31" s="447"/>
      <c r="M31" s="692"/>
      <c r="N31" s="658"/>
      <c r="O31" s="659"/>
      <c r="P31" s="660"/>
    </row>
    <row r="32" spans="1:16" x14ac:dyDescent="0.3">
      <c r="A32" s="391" t="s">
        <v>142</v>
      </c>
      <c r="B32" s="689" t="s">
        <v>324</v>
      </c>
      <c r="C32" s="392">
        <f>SUM(C33:C38)</f>
        <v>0</v>
      </c>
      <c r="D32" s="455">
        <f t="shared" ref="D32:E32" si="10">SUM(D33:D38)</f>
        <v>0</v>
      </c>
      <c r="E32" s="392">
        <f>SUM(E33:E38)</f>
        <v>0</v>
      </c>
      <c r="F32" s="432">
        <f>SUM(F33:F38)</f>
        <v>0</v>
      </c>
      <c r="G32" s="640">
        <f>C32+E32</f>
        <v>0</v>
      </c>
      <c r="H32" s="641">
        <f t="shared" si="3"/>
        <v>0</v>
      </c>
      <c r="I32" s="642" t="e">
        <f t="shared" si="4"/>
        <v>#DIV/0!</v>
      </c>
      <c r="J32" s="392">
        <f>SUM(J33:J38)</f>
        <v>0</v>
      </c>
      <c r="K32" s="432">
        <f t="shared" ref="K32:M32" si="11">SUM(K33:K38)</f>
        <v>0</v>
      </c>
      <c r="L32" s="451">
        <f t="shared" si="11"/>
        <v>0</v>
      </c>
      <c r="M32" s="455">
        <f t="shared" si="11"/>
        <v>0</v>
      </c>
      <c r="N32" s="640">
        <f t="shared" si="6"/>
        <v>0</v>
      </c>
      <c r="O32" s="641">
        <f t="shared" si="6"/>
        <v>0</v>
      </c>
      <c r="P32" s="642" t="e">
        <f t="shared" si="9"/>
        <v>#DIV/0!</v>
      </c>
    </row>
    <row r="33" spans="1:16" x14ac:dyDescent="0.3">
      <c r="A33" s="396"/>
      <c r="B33" s="702" t="s">
        <v>315</v>
      </c>
      <c r="C33" s="397"/>
      <c r="D33" s="457"/>
      <c r="E33" s="397"/>
      <c r="F33" s="460"/>
      <c r="G33" s="649"/>
      <c r="H33" s="650"/>
      <c r="I33" s="651"/>
      <c r="J33" s="394"/>
      <c r="K33" s="434"/>
      <c r="L33" s="446"/>
      <c r="M33" s="456"/>
      <c r="N33" s="649"/>
      <c r="O33" s="650"/>
      <c r="P33" s="651"/>
    </row>
    <row r="34" spans="1:16" x14ac:dyDescent="0.3">
      <c r="A34" s="396"/>
      <c r="B34" s="702" t="s">
        <v>316</v>
      </c>
      <c r="C34" s="397"/>
      <c r="D34" s="457"/>
      <c r="E34" s="397"/>
      <c r="F34" s="460"/>
      <c r="G34" s="649"/>
      <c r="H34" s="650"/>
      <c r="I34" s="651"/>
      <c r="J34" s="394"/>
      <c r="K34" s="434"/>
      <c r="L34" s="446"/>
      <c r="M34" s="456"/>
      <c r="N34" s="649"/>
      <c r="O34" s="650"/>
      <c r="P34" s="651"/>
    </row>
    <row r="35" spans="1:16" x14ac:dyDescent="0.3">
      <c r="A35" s="396"/>
      <c r="B35" s="702" t="s">
        <v>317</v>
      </c>
      <c r="C35" s="397"/>
      <c r="D35" s="457"/>
      <c r="E35" s="397"/>
      <c r="F35" s="460"/>
      <c r="G35" s="649"/>
      <c r="H35" s="650"/>
      <c r="I35" s="651"/>
      <c r="J35" s="394"/>
      <c r="K35" s="434"/>
      <c r="L35" s="446"/>
      <c r="M35" s="456"/>
      <c r="N35" s="649"/>
      <c r="O35" s="650"/>
      <c r="P35" s="651"/>
    </row>
    <row r="36" spans="1:16" x14ac:dyDescent="0.3">
      <c r="A36" s="396"/>
      <c r="B36" s="702" t="s">
        <v>318</v>
      </c>
      <c r="C36" s="397"/>
      <c r="D36" s="457"/>
      <c r="E36" s="397"/>
      <c r="F36" s="460"/>
      <c r="G36" s="649"/>
      <c r="H36" s="650"/>
      <c r="I36" s="651"/>
      <c r="J36" s="394"/>
      <c r="K36" s="434"/>
      <c r="L36" s="446"/>
      <c r="M36" s="456"/>
      <c r="N36" s="649"/>
      <c r="O36" s="650"/>
      <c r="P36" s="651"/>
    </row>
    <row r="37" spans="1:16" x14ac:dyDescent="0.3">
      <c r="A37" s="396"/>
      <c r="B37" s="702" t="s">
        <v>319</v>
      </c>
      <c r="C37" s="397"/>
      <c r="D37" s="457"/>
      <c r="E37" s="397"/>
      <c r="F37" s="460"/>
      <c r="G37" s="649"/>
      <c r="H37" s="650"/>
      <c r="I37" s="651"/>
      <c r="J37" s="394"/>
      <c r="K37" s="434"/>
      <c r="L37" s="446"/>
      <c r="M37" s="456"/>
      <c r="N37" s="649"/>
      <c r="O37" s="650"/>
      <c r="P37" s="651"/>
    </row>
    <row r="38" spans="1:16" ht="15" thickBot="1" x14ac:dyDescent="0.35">
      <c r="A38" s="690"/>
      <c r="B38" s="703" t="s">
        <v>320</v>
      </c>
      <c r="C38" s="454"/>
      <c r="D38" s="691"/>
      <c r="E38" s="454"/>
      <c r="F38" s="461"/>
      <c r="G38" s="655"/>
      <c r="H38" s="656"/>
      <c r="I38" s="657"/>
      <c r="J38" s="454"/>
      <c r="K38" s="466"/>
      <c r="L38" s="447"/>
      <c r="M38" s="691"/>
      <c r="N38" s="655"/>
      <c r="O38" s="656"/>
      <c r="P38" s="657"/>
    </row>
    <row r="39" spans="1:16" x14ac:dyDescent="0.3">
      <c r="A39" s="693" t="s">
        <v>147</v>
      </c>
      <c r="B39" s="694" t="s">
        <v>323</v>
      </c>
      <c r="C39" s="695"/>
      <c r="D39" s="468"/>
      <c r="E39" s="695"/>
      <c r="F39" s="696"/>
      <c r="G39" s="640">
        <f t="shared" si="3"/>
        <v>0</v>
      </c>
      <c r="H39" s="641">
        <f t="shared" si="3"/>
        <v>0</v>
      </c>
      <c r="I39" s="642" t="e">
        <f t="shared" si="4"/>
        <v>#DIV/0!</v>
      </c>
      <c r="J39" s="392">
        <f>SUM(J40:J45)</f>
        <v>0</v>
      </c>
      <c r="K39" s="432">
        <f t="shared" ref="K39:M39" si="12">SUM(K40:K45)</f>
        <v>0</v>
      </c>
      <c r="L39" s="451">
        <f t="shared" si="12"/>
        <v>0</v>
      </c>
      <c r="M39" s="455">
        <f t="shared" si="12"/>
        <v>0</v>
      </c>
      <c r="N39" s="640">
        <f t="shared" si="6"/>
        <v>0</v>
      </c>
      <c r="O39" s="641">
        <f t="shared" si="6"/>
        <v>0</v>
      </c>
      <c r="P39" s="642" t="e">
        <f t="shared" si="9"/>
        <v>#DIV/0!</v>
      </c>
    </row>
    <row r="40" spans="1:16" x14ac:dyDescent="0.3">
      <c r="A40" s="396"/>
      <c r="B40" s="702" t="s">
        <v>315</v>
      </c>
      <c r="C40" s="397"/>
      <c r="D40" s="457"/>
      <c r="E40" s="397"/>
      <c r="F40" s="460"/>
      <c r="G40" s="649"/>
      <c r="H40" s="650"/>
      <c r="I40" s="651"/>
      <c r="J40" s="394"/>
      <c r="K40" s="434"/>
      <c r="L40" s="446"/>
      <c r="M40" s="456"/>
      <c r="N40" s="649"/>
      <c r="O40" s="650"/>
      <c r="P40" s="651"/>
    </row>
    <row r="41" spans="1:16" x14ac:dyDescent="0.3">
      <c r="A41" s="396"/>
      <c r="B41" s="702" t="s">
        <v>316</v>
      </c>
      <c r="C41" s="397"/>
      <c r="D41" s="457"/>
      <c r="E41" s="397"/>
      <c r="F41" s="460"/>
      <c r="G41" s="649"/>
      <c r="H41" s="650"/>
      <c r="I41" s="651"/>
      <c r="J41" s="394"/>
      <c r="K41" s="434"/>
      <c r="L41" s="446"/>
      <c r="M41" s="456"/>
      <c r="N41" s="649"/>
      <c r="O41" s="650"/>
      <c r="P41" s="651"/>
    </row>
    <row r="42" spans="1:16" x14ac:dyDescent="0.3">
      <c r="A42" s="396"/>
      <c r="B42" s="702" t="s">
        <v>317</v>
      </c>
      <c r="C42" s="397"/>
      <c r="D42" s="457"/>
      <c r="E42" s="397"/>
      <c r="F42" s="460"/>
      <c r="G42" s="649"/>
      <c r="H42" s="650"/>
      <c r="I42" s="651"/>
      <c r="J42" s="394"/>
      <c r="K42" s="434"/>
      <c r="L42" s="446"/>
      <c r="M42" s="456"/>
      <c r="N42" s="649"/>
      <c r="O42" s="650"/>
      <c r="P42" s="651"/>
    </row>
    <row r="43" spans="1:16" x14ac:dyDescent="0.3">
      <c r="A43" s="396"/>
      <c r="B43" s="702" t="s">
        <v>318</v>
      </c>
      <c r="C43" s="397"/>
      <c r="D43" s="457"/>
      <c r="E43" s="397"/>
      <c r="F43" s="460"/>
      <c r="G43" s="649"/>
      <c r="H43" s="650"/>
      <c r="I43" s="651"/>
      <c r="J43" s="394"/>
      <c r="K43" s="434"/>
      <c r="L43" s="446"/>
      <c r="M43" s="456"/>
      <c r="N43" s="649"/>
      <c r="O43" s="650"/>
      <c r="P43" s="651"/>
    </row>
    <row r="44" spans="1:16" x14ac:dyDescent="0.3">
      <c r="A44" s="396"/>
      <c r="B44" s="702" t="s">
        <v>319</v>
      </c>
      <c r="C44" s="397"/>
      <c r="D44" s="457"/>
      <c r="E44" s="397"/>
      <c r="F44" s="460"/>
      <c r="G44" s="649"/>
      <c r="H44" s="650"/>
      <c r="I44" s="651"/>
      <c r="J44" s="394"/>
      <c r="K44" s="434"/>
      <c r="L44" s="446"/>
      <c r="M44" s="456"/>
      <c r="N44" s="649"/>
      <c r="O44" s="650"/>
      <c r="P44" s="651"/>
    </row>
    <row r="45" spans="1:16" ht="15" thickBot="1" x14ac:dyDescent="0.35">
      <c r="A45" s="396"/>
      <c r="B45" s="704" t="s">
        <v>320</v>
      </c>
      <c r="C45" s="397"/>
      <c r="D45" s="457"/>
      <c r="E45" s="397"/>
      <c r="F45" s="465"/>
      <c r="G45" s="646"/>
      <c r="H45" s="647"/>
      <c r="I45" s="648"/>
      <c r="J45" s="397"/>
      <c r="K45" s="435"/>
      <c r="L45" s="452"/>
      <c r="M45" s="457"/>
      <c r="N45" s="646"/>
      <c r="O45" s="647"/>
      <c r="P45" s="648"/>
    </row>
    <row r="46" spans="1:16" x14ac:dyDescent="0.3">
      <c r="A46" s="441" t="s">
        <v>289</v>
      </c>
      <c r="B46" s="448" t="s">
        <v>325</v>
      </c>
      <c r="C46" s="445">
        <f>SUM(C47:C52)</f>
        <v>0</v>
      </c>
      <c r="D46" s="458">
        <f t="shared" ref="D46:F46" si="13">SUM(D47:D52)</f>
        <v>0</v>
      </c>
      <c r="E46" s="453">
        <f t="shared" si="13"/>
        <v>0</v>
      </c>
      <c r="F46" s="459">
        <f t="shared" si="13"/>
        <v>0</v>
      </c>
      <c r="G46" s="652">
        <f t="shared" si="3"/>
        <v>0</v>
      </c>
      <c r="H46" s="653">
        <f t="shared" si="3"/>
        <v>0</v>
      </c>
      <c r="I46" s="654" t="e">
        <f>H46/G46/12</f>
        <v>#DIV/0!</v>
      </c>
      <c r="J46" s="453">
        <f>SUM(J47:J52)</f>
        <v>0</v>
      </c>
      <c r="K46" s="459">
        <f t="shared" ref="K46:M46" si="14">SUM(K47:K52)</f>
        <v>0</v>
      </c>
      <c r="L46" s="445">
        <f t="shared" si="14"/>
        <v>0</v>
      </c>
      <c r="M46" s="459">
        <f t="shared" si="14"/>
        <v>0</v>
      </c>
      <c r="N46" s="652">
        <f t="shared" si="6"/>
        <v>0</v>
      </c>
      <c r="O46" s="653">
        <f t="shared" si="6"/>
        <v>0</v>
      </c>
      <c r="P46" s="654" t="e">
        <f t="shared" si="9"/>
        <v>#DIV/0!</v>
      </c>
    </row>
    <row r="47" spans="1:16" x14ac:dyDescent="0.3">
      <c r="A47" s="442"/>
      <c r="B47" s="702" t="s">
        <v>315</v>
      </c>
      <c r="C47" s="446"/>
      <c r="D47" s="449"/>
      <c r="E47" s="394"/>
      <c r="F47" s="460"/>
      <c r="G47" s="649"/>
      <c r="H47" s="650"/>
      <c r="I47" s="651"/>
      <c r="J47" s="394"/>
      <c r="K47" s="434"/>
      <c r="L47" s="446"/>
      <c r="M47" s="434"/>
      <c r="N47" s="649"/>
      <c r="O47" s="650"/>
      <c r="P47" s="651"/>
    </row>
    <row r="48" spans="1:16" x14ac:dyDescent="0.3">
      <c r="A48" s="442"/>
      <c r="B48" s="702" t="s">
        <v>316</v>
      </c>
      <c r="C48" s="446"/>
      <c r="D48" s="449"/>
      <c r="E48" s="394"/>
      <c r="F48" s="460"/>
      <c r="G48" s="649"/>
      <c r="H48" s="650"/>
      <c r="I48" s="651"/>
      <c r="J48" s="394"/>
      <c r="K48" s="434"/>
      <c r="L48" s="446"/>
      <c r="M48" s="434"/>
      <c r="N48" s="649"/>
      <c r="O48" s="650"/>
      <c r="P48" s="651"/>
    </row>
    <row r="49" spans="1:16" x14ac:dyDescent="0.3">
      <c r="A49" s="442"/>
      <c r="B49" s="702" t="s">
        <v>317</v>
      </c>
      <c r="C49" s="446"/>
      <c r="D49" s="449"/>
      <c r="E49" s="394"/>
      <c r="F49" s="460"/>
      <c r="G49" s="649"/>
      <c r="H49" s="650"/>
      <c r="I49" s="651"/>
      <c r="J49" s="394"/>
      <c r="K49" s="434"/>
      <c r="L49" s="446"/>
      <c r="M49" s="434"/>
      <c r="N49" s="649"/>
      <c r="O49" s="650"/>
      <c r="P49" s="651"/>
    </row>
    <row r="50" spans="1:16" x14ac:dyDescent="0.3">
      <c r="A50" s="442"/>
      <c r="B50" s="702" t="s">
        <v>318</v>
      </c>
      <c r="C50" s="446"/>
      <c r="D50" s="449"/>
      <c r="E50" s="394"/>
      <c r="F50" s="460"/>
      <c r="G50" s="649"/>
      <c r="H50" s="650"/>
      <c r="I50" s="651"/>
      <c r="J50" s="394"/>
      <c r="K50" s="434"/>
      <c r="L50" s="446"/>
      <c r="M50" s="434"/>
      <c r="N50" s="649"/>
      <c r="O50" s="650"/>
      <c r="P50" s="651"/>
    </row>
    <row r="51" spans="1:16" x14ac:dyDescent="0.3">
      <c r="A51" s="442"/>
      <c r="B51" s="702" t="s">
        <v>319</v>
      </c>
      <c r="C51" s="446"/>
      <c r="D51" s="449"/>
      <c r="E51" s="394"/>
      <c r="F51" s="460"/>
      <c r="G51" s="649"/>
      <c r="H51" s="650"/>
      <c r="I51" s="651"/>
      <c r="J51" s="394"/>
      <c r="K51" s="434"/>
      <c r="L51" s="446"/>
      <c r="M51" s="434"/>
      <c r="N51" s="649"/>
      <c r="O51" s="650"/>
      <c r="P51" s="651"/>
    </row>
    <row r="52" spans="1:16" ht="15" thickBot="1" x14ac:dyDescent="0.35">
      <c r="A52" s="443"/>
      <c r="B52" s="703" t="s">
        <v>320</v>
      </c>
      <c r="C52" s="447"/>
      <c r="D52" s="450"/>
      <c r="E52" s="454"/>
      <c r="F52" s="461"/>
      <c r="G52" s="655"/>
      <c r="H52" s="656"/>
      <c r="I52" s="657"/>
      <c r="J52" s="454"/>
      <c r="K52" s="466"/>
      <c r="L52" s="447"/>
      <c r="M52" s="466"/>
      <c r="N52" s="655"/>
      <c r="O52" s="656"/>
      <c r="P52" s="657"/>
    </row>
    <row r="53" spans="1:16" ht="15" thickBot="1" x14ac:dyDescent="0.35">
      <c r="A53" s="444"/>
      <c r="B53" s="440" t="s">
        <v>262</v>
      </c>
      <c r="C53" s="661">
        <f>SUM(C11:C39)</f>
        <v>0</v>
      </c>
      <c r="D53" s="662">
        <f>SUM(D11:D39)</f>
        <v>0</v>
      </c>
      <c r="E53" s="663">
        <f>SUM(E11:E39)</f>
        <v>0</v>
      </c>
      <c r="F53" s="664">
        <f>SUM(F11:F39)</f>
        <v>0</v>
      </c>
      <c r="G53" s="658">
        <f t="shared" si="3"/>
        <v>0</v>
      </c>
      <c r="H53" s="659">
        <f t="shared" si="3"/>
        <v>0</v>
      </c>
      <c r="I53" s="660" t="e">
        <f t="shared" si="4"/>
        <v>#DIV/0!</v>
      </c>
      <c r="J53" s="662">
        <f>SUM(J11:J39)</f>
        <v>0</v>
      </c>
      <c r="K53" s="663">
        <f>SUM(K11:K39)</f>
        <v>0</v>
      </c>
      <c r="L53" s="661">
        <f>SUM(L11:L39)</f>
        <v>0</v>
      </c>
      <c r="M53" s="663">
        <f>SUM(M11:M39)</f>
        <v>0</v>
      </c>
      <c r="N53" s="658">
        <f t="shared" si="6"/>
        <v>0</v>
      </c>
      <c r="O53" s="659">
        <f t="shared" si="6"/>
        <v>0</v>
      </c>
      <c r="P53" s="660" t="e">
        <f t="shared" si="9"/>
        <v>#DIV/0!</v>
      </c>
    </row>
    <row r="55" spans="1:16" x14ac:dyDescent="0.3">
      <c r="B55" s="387" t="s">
        <v>313</v>
      </c>
    </row>
    <row r="56" spans="1:16" x14ac:dyDescent="0.3">
      <c r="B56" s="387" t="s">
        <v>384</v>
      </c>
      <c r="C56" s="387" t="s">
        <v>383</v>
      </c>
    </row>
  </sheetData>
  <mergeCells count="8">
    <mergeCell ref="J7:P7"/>
    <mergeCell ref="B2:C2"/>
    <mergeCell ref="B3:C3"/>
    <mergeCell ref="A7:A8"/>
    <mergeCell ref="B7:B8"/>
    <mergeCell ref="C7:I7"/>
    <mergeCell ref="D3:G3"/>
    <mergeCell ref="D2:G2"/>
  </mergeCells>
  <printOptions horizontalCentered="1" verticalCentered="1"/>
  <pageMargins left="0.70866141732283472" right="0.70866141732283472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6</vt:i4>
      </vt:variant>
    </vt:vector>
  </HeadingPairs>
  <TitlesOfParts>
    <vt:vector size="16" baseType="lpstr">
      <vt:lpstr>A3-Operator-total</vt:lpstr>
      <vt:lpstr>A3.1_P_ET</vt:lpstr>
      <vt:lpstr>A3.2_T-D_ET</vt:lpstr>
      <vt:lpstr>A3.3_AI_ET</vt:lpstr>
      <vt:lpstr>A4-CF_ET</vt:lpstr>
      <vt:lpstr>A5-CV_ET</vt:lpstr>
      <vt:lpstr>A6_Bilant ET</vt:lpstr>
      <vt:lpstr>A7-PLF</vt:lpstr>
      <vt:lpstr>A8-Cheltuieli fin</vt:lpstr>
      <vt:lpstr>A9-Personal</vt:lpstr>
      <vt:lpstr>'A6_Bilant ET'!Print_Area</vt:lpstr>
      <vt:lpstr>'A7-PLF'!Print_Area</vt:lpstr>
      <vt:lpstr>'A3.2_T-D_ET'!Print_Titles</vt:lpstr>
      <vt:lpstr>A3.3_AI_ET!Print_Titles</vt:lpstr>
      <vt:lpstr>'A3-Operator-total'!Print_Titles</vt:lpstr>
      <vt:lpstr>'A5-CV_ET'!Print_Titles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Bogdan ANTON</dc:creator>
  <cp:lastModifiedBy>Bogdan ANTON</cp:lastModifiedBy>
  <cp:lastPrinted>2022-04-06T06:01:07Z</cp:lastPrinted>
  <dcterms:created xsi:type="dcterms:W3CDTF">2020-02-10T12:37:36Z</dcterms:created>
  <dcterms:modified xsi:type="dcterms:W3CDTF">2022-04-07T07:16:37Z</dcterms:modified>
</cp:coreProperties>
</file>