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1-LUCRU\0_ENERGIE TERMICA_SRET\2-Metodologii Legea 325\2-METODOLOGIE TARIFE ET-O66\1-METODOLOGIE tarife\1-METODOLOGIE cu Observatii INCLUSE\MACHETE dupa obs\Varianta 3\"/>
    </mc:Choice>
  </mc:AlternateContent>
  <bookViews>
    <workbookView xWindow="0" yWindow="0" windowWidth="13140" windowHeight="10020" tabRatio="847" activeTab="5"/>
  </bookViews>
  <sheets>
    <sheet name="Anexa 3_Operator_total" sheetId="13" r:id="rId1"/>
    <sheet name="Anexa 4_CV" sheetId="27" r:id="rId2"/>
    <sheet name="Anexa 5_CF" sheetId="16" r:id="rId3"/>
    <sheet name="Anexa 6_Bilant ET" sheetId="19" r:id="rId4"/>
    <sheet name="Anexa 7_PLF" sheetId="9" r:id="rId5"/>
    <sheet name="Anexa 8_Personal" sheetId="26" r:id="rId6"/>
  </sheets>
  <externalReferences>
    <externalReference r:id="rId7"/>
  </externalReferences>
  <definedNames>
    <definedName name="_xlnm.Print_Area" localSheetId="0">'Anexa 3_Operator_total'!$A$1:$AD$59</definedName>
    <definedName name="_xlnm.Print_Area" localSheetId="1">'Anexa 4_CV'!$A$1:$F$91</definedName>
    <definedName name="_xlnm.Print_Area" localSheetId="2">'Anexa 5_CF'!$A$1:$W$129</definedName>
    <definedName name="_xlnm.Print_Area" localSheetId="3">'Anexa 6_Bilant ET'!$A$1:$F$43</definedName>
    <definedName name="_xlnm.Print_Area" localSheetId="4">'Anexa 7_PLF'!$A$1:$I$32</definedName>
    <definedName name="_xlnm.Print_Area" localSheetId="5">'Anexa 8_Personal'!$A$1:$W$56</definedName>
    <definedName name="_xlnm.Print_Titles" localSheetId="0">'Anexa 3_Operator_total'!$A:$C</definedName>
    <definedName name="_xlnm.Print_Titles" localSheetId="1">'Anexa 4_CV'!$2:$12</definedName>
    <definedName name="_xlnm.Print_Titles" localSheetId="5">'Anexa 8_Personal'!$A:$I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26" l="1"/>
  <c r="E30" i="9" l="1"/>
  <c r="F11" i="19"/>
  <c r="E11" i="19"/>
  <c r="D11" i="19"/>
  <c r="C2" i="27"/>
  <c r="Q11" i="26"/>
  <c r="J11" i="26"/>
  <c r="C11" i="26" l="1"/>
  <c r="M47" i="26"/>
  <c r="L47" i="26"/>
  <c r="K47" i="26"/>
  <c r="O47" i="26" s="1"/>
  <c r="J47" i="26"/>
  <c r="M40" i="26"/>
  <c r="L40" i="26"/>
  <c r="K40" i="26"/>
  <c r="O40" i="26" s="1"/>
  <c r="J40" i="26"/>
  <c r="M33" i="26"/>
  <c r="L33" i="26"/>
  <c r="K33" i="26"/>
  <c r="O33" i="26" s="1"/>
  <c r="J33" i="26"/>
  <c r="M26" i="26"/>
  <c r="L26" i="26"/>
  <c r="K26" i="26"/>
  <c r="O26" i="26" s="1"/>
  <c r="J26" i="26"/>
  <c r="M19" i="26"/>
  <c r="L19" i="26"/>
  <c r="K19" i="26"/>
  <c r="O19" i="26" s="1"/>
  <c r="J19" i="26"/>
  <c r="M12" i="26"/>
  <c r="M54" i="26" s="1"/>
  <c r="L12" i="26"/>
  <c r="K12" i="26"/>
  <c r="K54" i="26" s="1"/>
  <c r="O54" i="26" s="1"/>
  <c r="J12" i="26"/>
  <c r="U38" i="16"/>
  <c r="R38" i="16"/>
  <c r="O38" i="16"/>
  <c r="L38" i="16"/>
  <c r="I38" i="16"/>
  <c r="E38" i="16"/>
  <c r="F38" i="16" s="1"/>
  <c r="U37" i="16"/>
  <c r="R37" i="16"/>
  <c r="O37" i="16"/>
  <c r="L37" i="16"/>
  <c r="I37" i="16"/>
  <c r="E37" i="16"/>
  <c r="F37" i="16" s="1"/>
  <c r="U36" i="16"/>
  <c r="R36" i="16"/>
  <c r="O36" i="16"/>
  <c r="L36" i="16"/>
  <c r="I36" i="16"/>
  <c r="E36" i="16"/>
  <c r="F36" i="16" s="1"/>
  <c r="U35" i="16"/>
  <c r="R35" i="16"/>
  <c r="O35" i="16"/>
  <c r="L35" i="16"/>
  <c r="I35" i="16"/>
  <c r="E35" i="16"/>
  <c r="F35" i="16" s="1"/>
  <c r="U34" i="16"/>
  <c r="R34" i="16"/>
  <c r="O34" i="16"/>
  <c r="L34" i="16"/>
  <c r="I34" i="16"/>
  <c r="E34" i="16"/>
  <c r="F34" i="16" s="1"/>
  <c r="U33" i="16"/>
  <c r="R33" i="16"/>
  <c r="O33" i="16"/>
  <c r="L33" i="16"/>
  <c r="I33" i="16"/>
  <c r="E33" i="16"/>
  <c r="F33" i="16" s="1"/>
  <c r="U31" i="16"/>
  <c r="R31" i="16"/>
  <c r="O31" i="16"/>
  <c r="L31" i="16"/>
  <c r="I31" i="16"/>
  <c r="E31" i="16"/>
  <c r="F31" i="16" s="1"/>
  <c r="U30" i="16"/>
  <c r="R30" i="16"/>
  <c r="O30" i="16"/>
  <c r="L30" i="16"/>
  <c r="I30" i="16"/>
  <c r="E30" i="16"/>
  <c r="W29" i="16"/>
  <c r="V29" i="16"/>
  <c r="T29" i="16"/>
  <c r="S29" i="16"/>
  <c r="Q29" i="16"/>
  <c r="P29" i="16"/>
  <c r="N29" i="16"/>
  <c r="M29" i="16"/>
  <c r="K29" i="16"/>
  <c r="J29" i="16"/>
  <c r="D29" i="16"/>
  <c r="U28" i="16"/>
  <c r="R28" i="16"/>
  <c r="O28" i="16"/>
  <c r="L28" i="16"/>
  <c r="I28" i="16"/>
  <c r="E28" i="16"/>
  <c r="F28" i="16" s="1"/>
  <c r="H28" i="16" s="1"/>
  <c r="U27" i="16"/>
  <c r="R27" i="16"/>
  <c r="O27" i="16"/>
  <c r="L27" i="16"/>
  <c r="I27" i="16"/>
  <c r="E27" i="16"/>
  <c r="F27" i="16" s="1"/>
  <c r="U26" i="16"/>
  <c r="R26" i="16"/>
  <c r="O26" i="16"/>
  <c r="L26" i="16"/>
  <c r="I26" i="16"/>
  <c r="E26" i="16"/>
  <c r="F26" i="16" s="1"/>
  <c r="U25" i="16"/>
  <c r="R25" i="16"/>
  <c r="O25" i="16"/>
  <c r="L25" i="16"/>
  <c r="I25" i="16"/>
  <c r="E25" i="16"/>
  <c r="F25" i="16" s="1"/>
  <c r="U24" i="16"/>
  <c r="R24" i="16"/>
  <c r="O24" i="16"/>
  <c r="L24" i="16"/>
  <c r="I24" i="16"/>
  <c r="E24" i="16"/>
  <c r="F24" i="16" s="1"/>
  <c r="U23" i="16"/>
  <c r="R23" i="16"/>
  <c r="O23" i="16"/>
  <c r="L23" i="16"/>
  <c r="I23" i="16"/>
  <c r="E23" i="16"/>
  <c r="F23" i="16" s="1"/>
  <c r="U22" i="16"/>
  <c r="R22" i="16"/>
  <c r="O22" i="16"/>
  <c r="L22" i="16"/>
  <c r="I22" i="16"/>
  <c r="E22" i="16"/>
  <c r="U21" i="16"/>
  <c r="R21" i="16"/>
  <c r="O21" i="16"/>
  <c r="L21" i="16"/>
  <c r="I21" i="16"/>
  <c r="E21" i="16"/>
  <c r="F21" i="16" s="1"/>
  <c r="U20" i="16"/>
  <c r="R20" i="16"/>
  <c r="O20" i="16"/>
  <c r="L20" i="16"/>
  <c r="I20" i="16"/>
  <c r="E20" i="16"/>
  <c r="F20" i="16" s="1"/>
  <c r="W19" i="16"/>
  <c r="V19" i="16"/>
  <c r="V15" i="16" s="1"/>
  <c r="T19" i="16"/>
  <c r="T15" i="16" s="1"/>
  <c r="S19" i="16"/>
  <c r="S15" i="16" s="1"/>
  <c r="Q19" i="16"/>
  <c r="Q15" i="16" s="1"/>
  <c r="Q14" i="16" s="1"/>
  <c r="P19" i="16"/>
  <c r="P15" i="16" s="1"/>
  <c r="P14" i="16" s="1"/>
  <c r="N19" i="16"/>
  <c r="M19" i="16"/>
  <c r="K19" i="16"/>
  <c r="K15" i="16" s="1"/>
  <c r="K14" i="16" s="1"/>
  <c r="J19" i="16"/>
  <c r="J15" i="16" s="1"/>
  <c r="J14" i="16" s="1"/>
  <c r="D19" i="16"/>
  <c r="D15" i="16" s="1"/>
  <c r="U18" i="16"/>
  <c r="R18" i="16"/>
  <c r="O18" i="16"/>
  <c r="L18" i="16"/>
  <c r="I18" i="16"/>
  <c r="E18" i="16"/>
  <c r="F18" i="16" s="1"/>
  <c r="U17" i="16"/>
  <c r="R17" i="16"/>
  <c r="O17" i="16"/>
  <c r="L17" i="16"/>
  <c r="I17" i="16"/>
  <c r="E17" i="16"/>
  <c r="F17" i="16" s="1"/>
  <c r="U16" i="16"/>
  <c r="R16" i="16"/>
  <c r="O16" i="16"/>
  <c r="L16" i="16"/>
  <c r="I16" i="16"/>
  <c r="E16" i="16"/>
  <c r="F16" i="16" s="1"/>
  <c r="W15" i="16"/>
  <c r="W14" i="16" s="1"/>
  <c r="N15" i="16"/>
  <c r="M15" i="16"/>
  <c r="W13" i="16"/>
  <c r="G13" i="16"/>
  <c r="T13" i="16" s="1"/>
  <c r="F12" i="16"/>
  <c r="F40" i="26"/>
  <c r="E40" i="26"/>
  <c r="D40" i="26"/>
  <c r="C40" i="26"/>
  <c r="C33" i="26"/>
  <c r="N19" i="26" l="1"/>
  <c r="N26" i="26"/>
  <c r="N33" i="26"/>
  <c r="N40" i="26"/>
  <c r="N47" i="26"/>
  <c r="V14" i="16"/>
  <c r="M14" i="16"/>
  <c r="S14" i="16"/>
  <c r="L29" i="16"/>
  <c r="N14" i="16"/>
  <c r="D14" i="16"/>
  <c r="T14" i="16"/>
  <c r="L54" i="26"/>
  <c r="N12" i="26"/>
  <c r="O12" i="26"/>
  <c r="J54" i="26"/>
  <c r="N54" i="26" s="1"/>
  <c r="I19" i="16"/>
  <c r="I15" i="16" s="1"/>
  <c r="R19" i="16"/>
  <c r="R15" i="16" s="1"/>
  <c r="L19" i="16"/>
  <c r="L15" i="16" s="1"/>
  <c r="L14" i="16" s="1"/>
  <c r="U29" i="16"/>
  <c r="U19" i="16"/>
  <c r="U15" i="16" s="1"/>
  <c r="O19" i="16"/>
  <c r="O15" i="16" s="1"/>
  <c r="O29" i="16"/>
  <c r="E29" i="16"/>
  <c r="I29" i="16"/>
  <c r="R29" i="16"/>
  <c r="R14" i="16" s="1"/>
  <c r="E19" i="16"/>
  <c r="E15" i="16" s="1"/>
  <c r="G17" i="16"/>
  <c r="H17" i="16" s="1"/>
  <c r="G20" i="16"/>
  <c r="H20" i="16" s="1"/>
  <c r="G35" i="16"/>
  <c r="H35" i="16" s="1"/>
  <c r="G23" i="16"/>
  <c r="H23" i="16" s="1"/>
  <c r="G27" i="16"/>
  <c r="H27" i="16" s="1"/>
  <c r="G34" i="16"/>
  <c r="H34" i="16" s="1"/>
  <c r="G38" i="16"/>
  <c r="H38" i="16" s="1"/>
  <c r="G24" i="16"/>
  <c r="H24" i="16" s="1"/>
  <c r="G26" i="16"/>
  <c r="H26" i="16" s="1"/>
  <c r="G33" i="16"/>
  <c r="H33" i="16" s="1"/>
  <c r="G37" i="16"/>
  <c r="H37" i="16" s="1"/>
  <c r="G21" i="16"/>
  <c r="H21" i="16" s="1"/>
  <c r="G25" i="16"/>
  <c r="H25" i="16" s="1"/>
  <c r="G31" i="16"/>
  <c r="H31" i="16" s="1"/>
  <c r="G36" i="16"/>
  <c r="H36" i="16" s="1"/>
  <c r="F22" i="16"/>
  <c r="F30" i="16"/>
  <c r="G16" i="16"/>
  <c r="G18" i="16"/>
  <c r="H18" i="16" s="1"/>
  <c r="U14" i="16" l="1"/>
  <c r="I14" i="16"/>
  <c r="O14" i="16"/>
  <c r="E14" i="16"/>
  <c r="F29" i="16"/>
  <c r="G30" i="16"/>
  <c r="G29" i="16" s="1"/>
  <c r="F19" i="16"/>
  <c r="F15" i="16" s="1"/>
  <c r="G22" i="16"/>
  <c r="G19" i="16" s="1"/>
  <c r="G15" i="16" s="1"/>
  <c r="G14" i="16" s="1"/>
  <c r="H16" i="16"/>
  <c r="F14" i="16" l="1"/>
  <c r="H30" i="16"/>
  <c r="H29" i="16" s="1"/>
  <c r="H22" i="16"/>
  <c r="H19" i="16" s="1"/>
  <c r="H15" i="16" s="1"/>
  <c r="H14" i="16" s="1"/>
  <c r="F15" i="19" l="1"/>
  <c r="E15" i="19"/>
  <c r="D15" i="19"/>
  <c r="F82" i="27" l="1"/>
  <c r="E82" i="27"/>
  <c r="D82" i="27"/>
  <c r="F50" i="27"/>
  <c r="E50" i="27"/>
  <c r="D50" i="27"/>
  <c r="C4" i="27"/>
  <c r="F30" i="9" l="1"/>
  <c r="F25" i="9"/>
  <c r="D4" i="9"/>
  <c r="O114" i="16"/>
  <c r="R114" i="16"/>
  <c r="U114" i="16"/>
  <c r="O115" i="16"/>
  <c r="R115" i="16"/>
  <c r="U115" i="16"/>
  <c r="O116" i="16"/>
  <c r="R116" i="16"/>
  <c r="U116" i="16"/>
  <c r="O117" i="16"/>
  <c r="R117" i="16"/>
  <c r="U117" i="16"/>
  <c r="O118" i="16"/>
  <c r="R118" i="16"/>
  <c r="U118" i="16"/>
  <c r="O119" i="16"/>
  <c r="R119" i="16"/>
  <c r="U119" i="16"/>
  <c r="O120" i="16"/>
  <c r="R120" i="16"/>
  <c r="U120" i="16"/>
  <c r="O121" i="16"/>
  <c r="R121" i="16"/>
  <c r="U121" i="16"/>
  <c r="R104" i="16"/>
  <c r="U104" i="16"/>
  <c r="R105" i="16"/>
  <c r="U105" i="16"/>
  <c r="R106" i="16"/>
  <c r="U106" i="16"/>
  <c r="R107" i="16"/>
  <c r="U107" i="16"/>
  <c r="R108" i="16"/>
  <c r="U108" i="16"/>
  <c r="R109" i="16"/>
  <c r="U109" i="16"/>
  <c r="R110" i="16"/>
  <c r="U110" i="16"/>
  <c r="R111" i="16"/>
  <c r="U111" i="16"/>
  <c r="O104" i="16"/>
  <c r="O105" i="16"/>
  <c r="O106" i="16"/>
  <c r="O107" i="16"/>
  <c r="O108" i="16"/>
  <c r="O109" i="16"/>
  <c r="O110" i="16"/>
  <c r="O111" i="16"/>
  <c r="O103" i="16"/>
  <c r="I111" i="16"/>
  <c r="L111" i="16"/>
  <c r="L68" i="16"/>
  <c r="O68" i="16"/>
  <c r="R68" i="16"/>
  <c r="U68" i="16"/>
  <c r="I68" i="16"/>
  <c r="E68" i="16"/>
  <c r="F68" i="16" s="1"/>
  <c r="H68" i="16" s="1"/>
  <c r="E67" i="16"/>
  <c r="U113" i="16"/>
  <c r="W112" i="16"/>
  <c r="V112" i="16"/>
  <c r="U103" i="16"/>
  <c r="W102" i="16"/>
  <c r="V102" i="16"/>
  <c r="V98" i="16" s="1"/>
  <c r="U101" i="16"/>
  <c r="U100" i="16"/>
  <c r="U99" i="16"/>
  <c r="W98" i="16"/>
  <c r="W97" i="16" s="1"/>
  <c r="W96" i="16"/>
  <c r="U78" i="16"/>
  <c r="U77" i="16"/>
  <c r="U76" i="16"/>
  <c r="U75" i="16"/>
  <c r="U74" i="16"/>
  <c r="U73" i="16"/>
  <c r="U71" i="16"/>
  <c r="U70" i="16"/>
  <c r="W69" i="16"/>
  <c r="V69" i="16"/>
  <c r="U67" i="16"/>
  <c r="U66" i="16"/>
  <c r="U65" i="16"/>
  <c r="U64" i="16"/>
  <c r="U63" i="16"/>
  <c r="U62" i="16"/>
  <c r="U61" i="16"/>
  <c r="U60" i="16"/>
  <c r="W59" i="16"/>
  <c r="W55" i="16" s="1"/>
  <c r="W54" i="16" s="1"/>
  <c r="V59" i="16"/>
  <c r="V55" i="16" s="1"/>
  <c r="U58" i="16"/>
  <c r="U57" i="16"/>
  <c r="U56" i="16"/>
  <c r="W53" i="16"/>
  <c r="V97" i="16" l="1"/>
  <c r="U102" i="16"/>
  <c r="U98" i="16" s="1"/>
  <c r="U112" i="16"/>
  <c r="V54" i="16"/>
  <c r="U69" i="16"/>
  <c r="U59" i="16"/>
  <c r="U55" i="16" s="1"/>
  <c r="E58" i="16"/>
  <c r="E33" i="26"/>
  <c r="G33" i="26" s="1"/>
  <c r="U97" i="16" l="1"/>
  <c r="U54" i="16"/>
  <c r="D3" i="26"/>
  <c r="D2" i="16"/>
  <c r="D44" i="16" s="1"/>
  <c r="D87" i="16" s="1"/>
  <c r="C4" i="19"/>
  <c r="D3" i="9"/>
  <c r="D2" i="9"/>
  <c r="D2" i="26"/>
  <c r="C3" i="19"/>
  <c r="F95" i="16" l="1"/>
  <c r="G96" i="16"/>
  <c r="T96" i="16" s="1"/>
  <c r="F52" i="16"/>
  <c r="G53" i="16"/>
  <c r="T53" i="16" s="1"/>
  <c r="D3" i="16" l="1"/>
  <c r="D45" i="16" s="1"/>
  <c r="D88" i="16" s="1"/>
  <c r="E19" i="26" l="1"/>
  <c r="T47" i="26" l="1"/>
  <c r="S47" i="26"/>
  <c r="R47" i="26"/>
  <c r="Q47" i="26"/>
  <c r="T40" i="26"/>
  <c r="S40" i="26"/>
  <c r="R40" i="26"/>
  <c r="Q40" i="26"/>
  <c r="T33" i="26"/>
  <c r="S33" i="26"/>
  <c r="R33" i="26"/>
  <c r="Q33" i="26"/>
  <c r="T26" i="26"/>
  <c r="S26" i="26"/>
  <c r="R26" i="26"/>
  <c r="Q26" i="26"/>
  <c r="U26" i="26" s="1"/>
  <c r="T19" i="26"/>
  <c r="S19" i="26"/>
  <c r="R19" i="26"/>
  <c r="Q19" i="26"/>
  <c r="U19" i="26" s="1"/>
  <c r="R12" i="26" l="1"/>
  <c r="S12" i="26"/>
  <c r="T12" i="26"/>
  <c r="Q12" i="26"/>
  <c r="D47" i="26"/>
  <c r="E47" i="26"/>
  <c r="F47" i="26"/>
  <c r="C47" i="26"/>
  <c r="F33" i="26"/>
  <c r="D33" i="26"/>
  <c r="D26" i="26"/>
  <c r="E26" i="26"/>
  <c r="F26" i="26"/>
  <c r="C26" i="26"/>
  <c r="D19" i="26"/>
  <c r="F19" i="26"/>
  <c r="C19" i="26"/>
  <c r="D12" i="26"/>
  <c r="E12" i="26"/>
  <c r="F12" i="26"/>
  <c r="C12" i="26"/>
  <c r="T54" i="26" l="1"/>
  <c r="S54" i="26"/>
  <c r="R54" i="26"/>
  <c r="Q54" i="26"/>
  <c r="V47" i="26"/>
  <c r="U47" i="26"/>
  <c r="V40" i="26"/>
  <c r="U40" i="26"/>
  <c r="V33" i="26"/>
  <c r="U33" i="26"/>
  <c r="V26" i="26"/>
  <c r="V19" i="26"/>
  <c r="W19" i="26" s="1"/>
  <c r="V12" i="26"/>
  <c r="U12" i="26"/>
  <c r="F54" i="26"/>
  <c r="D54" i="26"/>
  <c r="H54" i="26" s="1"/>
  <c r="H26" i="26"/>
  <c r="H33" i="26"/>
  <c r="H40" i="26"/>
  <c r="H47" i="26"/>
  <c r="H19" i="26"/>
  <c r="G40" i="26"/>
  <c r="G47" i="26"/>
  <c r="W12" i="26" l="1"/>
  <c r="U54" i="26"/>
  <c r="W26" i="26"/>
  <c r="V54" i="26"/>
  <c r="W33" i="26"/>
  <c r="D17" i="19" l="1"/>
  <c r="E54" i="26" l="1"/>
  <c r="C54" i="26"/>
  <c r="G26" i="26"/>
  <c r="G19" i="26"/>
  <c r="G12" i="26"/>
  <c r="G54" i="26" l="1"/>
  <c r="E18" i="19"/>
  <c r="G25" i="9" l="1"/>
  <c r="H25" i="9"/>
  <c r="G30" i="9"/>
  <c r="H30" i="9"/>
  <c r="E25" i="9"/>
  <c r="E17" i="19"/>
  <c r="E36" i="19"/>
  <c r="D36" i="19"/>
  <c r="D37" i="19" s="1"/>
  <c r="D18" i="19" l="1"/>
  <c r="D26" i="19" s="1"/>
  <c r="D27" i="19"/>
  <c r="D40" i="19"/>
  <c r="D41" i="19" s="1"/>
  <c r="R71" i="16"/>
  <c r="R73" i="16"/>
  <c r="R74" i="16"/>
  <c r="R75" i="16"/>
  <c r="R76" i="16"/>
  <c r="R77" i="16"/>
  <c r="R78" i="16"/>
  <c r="O71" i="16"/>
  <c r="O73" i="16"/>
  <c r="O74" i="16"/>
  <c r="O75" i="16"/>
  <c r="O76" i="16"/>
  <c r="O77" i="16"/>
  <c r="O78" i="16"/>
  <c r="D22" i="19" l="1"/>
  <c r="D31" i="19"/>
  <c r="D32" i="19" s="1"/>
  <c r="L57" i="16"/>
  <c r="R113" i="16"/>
  <c r="R112" i="16" s="1"/>
  <c r="T112" i="16"/>
  <c r="S112" i="16"/>
  <c r="R103" i="16"/>
  <c r="T102" i="16"/>
  <c r="T98" i="16" s="1"/>
  <c r="S102" i="16"/>
  <c r="S98" i="16" s="1"/>
  <c r="R102" i="16"/>
  <c r="R101" i="16"/>
  <c r="R100" i="16"/>
  <c r="R99" i="16"/>
  <c r="R70" i="16"/>
  <c r="R69" i="16" s="1"/>
  <c r="T69" i="16"/>
  <c r="S69" i="16"/>
  <c r="R67" i="16"/>
  <c r="R66" i="16"/>
  <c r="R65" i="16"/>
  <c r="R64" i="16"/>
  <c r="R63" i="16"/>
  <c r="R62" i="16"/>
  <c r="R61" i="16"/>
  <c r="R60" i="16"/>
  <c r="T59" i="16"/>
  <c r="T55" i="16" s="1"/>
  <c r="S59" i="16"/>
  <c r="S55" i="16" s="1"/>
  <c r="R58" i="16"/>
  <c r="R57" i="16"/>
  <c r="R56" i="16"/>
  <c r="S97" i="16" l="1"/>
  <c r="T54" i="16"/>
  <c r="S54" i="16"/>
  <c r="T97" i="16"/>
  <c r="R59" i="16"/>
  <c r="R55" i="16" s="1"/>
  <c r="R54" i="16" s="1"/>
  <c r="R98" i="16"/>
  <c r="R97" i="16" s="1"/>
  <c r="E40" i="19" l="1"/>
  <c r="E41" i="19" s="1"/>
  <c r="E27" i="19"/>
  <c r="E26" i="19"/>
  <c r="O63" i="16"/>
  <c r="O61" i="16"/>
  <c r="O62" i="16"/>
  <c r="O64" i="16"/>
  <c r="O65" i="16"/>
  <c r="O66" i="16"/>
  <c r="O67" i="16"/>
  <c r="E31" i="19" l="1"/>
  <c r="E32" i="19" s="1"/>
  <c r="F27" i="19"/>
  <c r="E22" i="19"/>
  <c r="L121" i="16"/>
  <c r="I121" i="16"/>
  <c r="E121" i="16"/>
  <c r="F121" i="16" s="1"/>
  <c r="G121" i="16" s="1"/>
  <c r="L120" i="16"/>
  <c r="I120" i="16"/>
  <c r="E120" i="16"/>
  <c r="F120" i="16" s="1"/>
  <c r="G120" i="16" s="1"/>
  <c r="L119" i="16"/>
  <c r="I119" i="16"/>
  <c r="E119" i="16"/>
  <c r="F119" i="16" s="1"/>
  <c r="G119" i="16" s="1"/>
  <c r="L118" i="16"/>
  <c r="I118" i="16"/>
  <c r="E118" i="16"/>
  <c r="F118" i="16" s="1"/>
  <c r="G118" i="16" s="1"/>
  <c r="L117" i="16"/>
  <c r="I117" i="16"/>
  <c r="E117" i="16"/>
  <c r="F117" i="16" s="1"/>
  <c r="G117" i="16" s="1"/>
  <c r="L116" i="16"/>
  <c r="I116" i="16"/>
  <c r="E116" i="16"/>
  <c r="F116" i="16" s="1"/>
  <c r="G116" i="16" s="1"/>
  <c r="L114" i="16"/>
  <c r="I114" i="16"/>
  <c r="E114" i="16"/>
  <c r="F114" i="16" s="1"/>
  <c r="G114" i="16" s="1"/>
  <c r="O113" i="16"/>
  <c r="O112" i="16" s="1"/>
  <c r="L113" i="16"/>
  <c r="I113" i="16"/>
  <c r="E113" i="16"/>
  <c r="F113" i="16" s="1"/>
  <c r="G113" i="16" s="1"/>
  <c r="Q112" i="16"/>
  <c r="P112" i="16"/>
  <c r="N112" i="16"/>
  <c r="M112" i="16"/>
  <c r="K112" i="16"/>
  <c r="J112" i="16"/>
  <c r="D112" i="16"/>
  <c r="L110" i="16"/>
  <c r="I110" i="16"/>
  <c r="E110" i="16"/>
  <c r="F110" i="16" s="1"/>
  <c r="G110" i="16" s="1"/>
  <c r="L109" i="16"/>
  <c r="I109" i="16"/>
  <c r="E109" i="16"/>
  <c r="F109" i="16" s="1"/>
  <c r="G109" i="16" s="1"/>
  <c r="L108" i="16"/>
  <c r="I108" i="16"/>
  <c r="E108" i="16"/>
  <c r="F108" i="16" s="1"/>
  <c r="G108" i="16" s="1"/>
  <c r="L107" i="16"/>
  <c r="I107" i="16"/>
  <c r="E107" i="16"/>
  <c r="F107" i="16" s="1"/>
  <c r="G107" i="16" s="1"/>
  <c r="L106" i="16"/>
  <c r="I106" i="16"/>
  <c r="E106" i="16"/>
  <c r="F106" i="16" s="1"/>
  <c r="G106" i="16" s="1"/>
  <c r="L105" i="16"/>
  <c r="I105" i="16"/>
  <c r="E105" i="16"/>
  <c r="L104" i="16"/>
  <c r="I104" i="16"/>
  <c r="E104" i="16"/>
  <c r="F104" i="16" s="1"/>
  <c r="G104" i="16" s="1"/>
  <c r="L103" i="16"/>
  <c r="I103" i="16"/>
  <c r="E103" i="16"/>
  <c r="F103" i="16" s="1"/>
  <c r="G103" i="16" s="1"/>
  <c r="Q102" i="16"/>
  <c r="P102" i="16"/>
  <c r="O102" i="16"/>
  <c r="N102" i="16"/>
  <c r="N98" i="16" s="1"/>
  <c r="M102" i="16"/>
  <c r="M98" i="16" s="1"/>
  <c r="M97" i="16" s="1"/>
  <c r="K102" i="16"/>
  <c r="K98" i="16" s="1"/>
  <c r="J102" i="16"/>
  <c r="D102" i="16"/>
  <c r="O101" i="16"/>
  <c r="L101" i="16"/>
  <c r="I101" i="16"/>
  <c r="E101" i="16"/>
  <c r="F101" i="16" s="1"/>
  <c r="O100" i="16"/>
  <c r="L100" i="16"/>
  <c r="I100" i="16"/>
  <c r="E100" i="16"/>
  <c r="F100" i="16" s="1"/>
  <c r="G100" i="16" s="1"/>
  <c r="O99" i="16"/>
  <c r="L99" i="16"/>
  <c r="I99" i="16"/>
  <c r="E99" i="16"/>
  <c r="Q98" i="16"/>
  <c r="Q97" i="16" s="1"/>
  <c r="P98" i="16"/>
  <c r="J98" i="16"/>
  <c r="D98" i="16"/>
  <c r="D97" i="16" s="1"/>
  <c r="E71" i="16"/>
  <c r="F71" i="16" s="1"/>
  <c r="G71" i="16" s="1"/>
  <c r="I71" i="16"/>
  <c r="L71" i="16"/>
  <c r="E73" i="16"/>
  <c r="F73" i="16" s="1"/>
  <c r="G73" i="16" s="1"/>
  <c r="I73" i="16"/>
  <c r="L73" i="16"/>
  <c r="E74" i="16"/>
  <c r="F74" i="16" s="1"/>
  <c r="I74" i="16"/>
  <c r="L74" i="16"/>
  <c r="E75" i="16"/>
  <c r="F75" i="16" s="1"/>
  <c r="G75" i="16" s="1"/>
  <c r="I75" i="16"/>
  <c r="L75" i="16"/>
  <c r="E76" i="16"/>
  <c r="F76" i="16" s="1"/>
  <c r="I76" i="16"/>
  <c r="L76" i="16"/>
  <c r="E77" i="16"/>
  <c r="F77" i="16" s="1"/>
  <c r="I77" i="16"/>
  <c r="L77" i="16"/>
  <c r="E78" i="16"/>
  <c r="F78" i="16" s="1"/>
  <c r="I78" i="16"/>
  <c r="L78" i="16"/>
  <c r="E61" i="16"/>
  <c r="F61" i="16" s="1"/>
  <c r="G61" i="16" s="1"/>
  <c r="I61" i="16"/>
  <c r="L61" i="16"/>
  <c r="E62" i="16"/>
  <c r="F62" i="16" s="1"/>
  <c r="I62" i="16"/>
  <c r="L62" i="16"/>
  <c r="E63" i="16"/>
  <c r="F63" i="16" s="1"/>
  <c r="G63" i="16" s="1"/>
  <c r="I63" i="16"/>
  <c r="L63" i="16"/>
  <c r="E64" i="16"/>
  <c r="F64" i="16" s="1"/>
  <c r="G64" i="16" s="1"/>
  <c r="I64" i="16"/>
  <c r="L64" i="16"/>
  <c r="E65" i="16"/>
  <c r="F65" i="16" s="1"/>
  <c r="I65" i="16"/>
  <c r="L65" i="16"/>
  <c r="E66" i="16"/>
  <c r="F66" i="16" s="1"/>
  <c r="G66" i="16" s="1"/>
  <c r="I66" i="16"/>
  <c r="L66" i="16"/>
  <c r="F67" i="16"/>
  <c r="I67" i="16"/>
  <c r="L67" i="16"/>
  <c r="O70" i="16"/>
  <c r="O60" i="16"/>
  <c r="L70" i="16"/>
  <c r="L60" i="16"/>
  <c r="I70" i="16"/>
  <c r="I60" i="16"/>
  <c r="E70" i="16"/>
  <c r="F70" i="16" s="1"/>
  <c r="G70" i="16" s="1"/>
  <c r="E60" i="16"/>
  <c r="F60" i="16" s="1"/>
  <c r="G60" i="16" s="1"/>
  <c r="O57" i="16"/>
  <c r="O58" i="16"/>
  <c r="O56" i="16"/>
  <c r="L58" i="16"/>
  <c r="I57" i="16"/>
  <c r="I58" i="16"/>
  <c r="E57" i="16"/>
  <c r="F57" i="16" s="1"/>
  <c r="G57" i="16" s="1"/>
  <c r="F58" i="16"/>
  <c r="G58" i="16" s="1"/>
  <c r="I56" i="16"/>
  <c r="L56" i="16"/>
  <c r="E56" i="16"/>
  <c r="F56" i="16" s="1"/>
  <c r="G56" i="16" s="1"/>
  <c r="D69" i="16"/>
  <c r="J59" i="16"/>
  <c r="J55" i="16" s="1"/>
  <c r="K59" i="16"/>
  <c r="K55" i="16" s="1"/>
  <c r="M59" i="16"/>
  <c r="M55" i="16" s="1"/>
  <c r="N59" i="16"/>
  <c r="N55" i="16" s="1"/>
  <c r="O59" i="16"/>
  <c r="P59" i="16"/>
  <c r="P55" i="16" s="1"/>
  <c r="Q59" i="16"/>
  <c r="Q55" i="16" s="1"/>
  <c r="J69" i="16"/>
  <c r="K69" i="16"/>
  <c r="M69" i="16"/>
  <c r="N69" i="16"/>
  <c r="O69" i="16"/>
  <c r="P69" i="16"/>
  <c r="Q69" i="16"/>
  <c r="D59" i="16"/>
  <c r="D55" i="16" s="1"/>
  <c r="L112" i="16" l="1"/>
  <c r="I69" i="16"/>
  <c r="G101" i="16"/>
  <c r="H101" i="16" s="1"/>
  <c r="F26" i="19"/>
  <c r="I112" i="16"/>
  <c r="P97" i="16"/>
  <c r="K97" i="16"/>
  <c r="L102" i="16"/>
  <c r="L98" i="16" s="1"/>
  <c r="L97" i="16" s="1"/>
  <c r="E102" i="16"/>
  <c r="E98" i="16" s="1"/>
  <c r="H57" i="16"/>
  <c r="H110" i="16"/>
  <c r="H104" i="16"/>
  <c r="J97" i="16"/>
  <c r="I102" i="16"/>
  <c r="I98" i="16" s="1"/>
  <c r="E112" i="16"/>
  <c r="N97" i="16"/>
  <c r="H108" i="16"/>
  <c r="H113" i="16"/>
  <c r="O98" i="16"/>
  <c r="O97" i="16" s="1"/>
  <c r="H106" i="16"/>
  <c r="H117" i="16"/>
  <c r="H107" i="16"/>
  <c r="H109" i="16"/>
  <c r="G112" i="16"/>
  <c r="F112" i="16"/>
  <c r="H121" i="16"/>
  <c r="H119" i="16"/>
  <c r="H120" i="16"/>
  <c r="F99" i="16"/>
  <c r="G99" i="16" s="1"/>
  <c r="H100" i="16"/>
  <c r="H103" i="16"/>
  <c r="F105" i="16"/>
  <c r="G105" i="16" s="1"/>
  <c r="H116" i="16"/>
  <c r="H118" i="16"/>
  <c r="G69" i="16"/>
  <c r="G65" i="16"/>
  <c r="H65" i="16" s="1"/>
  <c r="G78" i="16"/>
  <c r="H78" i="16" s="1"/>
  <c r="G74" i="16"/>
  <c r="H74" i="16" s="1"/>
  <c r="H66" i="16"/>
  <c r="H61" i="16"/>
  <c r="G77" i="16"/>
  <c r="H77" i="16" s="1"/>
  <c r="H73" i="16"/>
  <c r="G67" i="16"/>
  <c r="H67" i="16" s="1"/>
  <c r="G62" i="16"/>
  <c r="H62" i="16" s="1"/>
  <c r="G76" i="16"/>
  <c r="H76" i="16" s="1"/>
  <c r="H63" i="16"/>
  <c r="H75" i="16"/>
  <c r="H64" i="16"/>
  <c r="H70" i="16"/>
  <c r="H60" i="16"/>
  <c r="H58" i="16"/>
  <c r="I59" i="16"/>
  <c r="I55" i="16" s="1"/>
  <c r="L69" i="16"/>
  <c r="H56" i="16"/>
  <c r="L59" i="16"/>
  <c r="L55" i="16" s="1"/>
  <c r="E69" i="16"/>
  <c r="O55" i="16"/>
  <c r="O54" i="16" s="1"/>
  <c r="F69" i="16"/>
  <c r="H71" i="16"/>
  <c r="F59" i="16"/>
  <c r="F55" i="16" s="1"/>
  <c r="E59" i="16"/>
  <c r="E55" i="16" s="1"/>
  <c r="D54" i="16"/>
  <c r="Q54" i="16"/>
  <c r="P54" i="16"/>
  <c r="M54" i="16"/>
  <c r="K54" i="16"/>
  <c r="N54" i="16"/>
  <c r="J54" i="16"/>
  <c r="I97" i="16" l="1"/>
  <c r="E97" i="16"/>
  <c r="D126" i="16" s="1"/>
  <c r="H114" i="16"/>
  <c r="H112" i="16" s="1"/>
  <c r="F102" i="16"/>
  <c r="F98" i="16" s="1"/>
  <c r="F97" i="16" s="1"/>
  <c r="G102" i="16"/>
  <c r="H59" i="16"/>
  <c r="H55" i="16" s="1"/>
  <c r="F54" i="16"/>
  <c r="H69" i="16"/>
  <c r="L54" i="16"/>
  <c r="G59" i="16"/>
  <c r="G55" i="16" s="1"/>
  <c r="G54" i="16" s="1"/>
  <c r="D86" i="16" s="1"/>
  <c r="E54" i="16"/>
  <c r="D85" i="16" s="1"/>
  <c r="H54" i="16" l="1"/>
  <c r="G98" i="16"/>
  <c r="G97" i="16" s="1"/>
  <c r="D127" i="16" s="1"/>
  <c r="H105" i="16"/>
  <c r="H102" i="16" s="1"/>
  <c r="H99" i="16"/>
  <c r="I54" i="16"/>
  <c r="H98" i="16" l="1"/>
  <c r="H97" i="16" s="1"/>
</calcChain>
</file>

<file path=xl/comments1.xml><?xml version="1.0" encoding="utf-8"?>
<comments xmlns="http://schemas.openxmlformats.org/spreadsheetml/2006/main">
  <authors>
    <author>Bogdan ANTON</author>
  </authors>
  <commentList>
    <comment ref="D30" authorId="0" shapeId="0">
      <text>
        <r>
          <rPr>
            <b/>
            <sz val="9"/>
            <color indexed="81"/>
            <rFont val="Tahoma"/>
            <family val="2"/>
          </rPr>
          <t>Bogdan ANTON:</t>
        </r>
        <r>
          <rPr>
            <sz val="9"/>
            <color indexed="81"/>
            <rFont val="Tahoma"/>
            <family val="2"/>
          </rPr>
          <t xml:space="preserve">
Specificați</t>
        </r>
      </text>
    </comment>
    <comment ref="E30" authorId="0" shapeId="0">
      <text>
        <r>
          <rPr>
            <b/>
            <sz val="9"/>
            <color indexed="81"/>
            <rFont val="Tahoma"/>
            <family val="2"/>
          </rPr>
          <t>Bogdan ANTON:</t>
        </r>
        <r>
          <rPr>
            <sz val="9"/>
            <color indexed="81"/>
            <rFont val="Tahoma"/>
            <family val="2"/>
          </rPr>
          <t xml:space="preserve">
Specificați</t>
        </r>
      </text>
    </comment>
    <comment ref="F30" authorId="0" shapeId="0">
      <text>
        <r>
          <rPr>
            <b/>
            <sz val="9"/>
            <color indexed="81"/>
            <rFont val="Tahoma"/>
            <family val="2"/>
          </rPr>
          <t>Bogdan ANTON:</t>
        </r>
        <r>
          <rPr>
            <sz val="9"/>
            <color indexed="81"/>
            <rFont val="Tahoma"/>
            <family val="2"/>
          </rPr>
          <t xml:space="preserve">
Specificați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>Bogdan ANTON:</t>
        </r>
        <r>
          <rPr>
            <sz val="9"/>
            <color indexed="81"/>
            <rFont val="Tahoma"/>
            <family val="2"/>
          </rPr>
          <t xml:space="preserve">
Se completeaza unitatea de masura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Bogdan ANTON:</t>
        </r>
        <r>
          <rPr>
            <sz val="9"/>
            <color indexed="81"/>
            <rFont val="Tahoma"/>
            <family val="2"/>
          </rPr>
          <t xml:space="preserve">
Se completeaza unitatea de masura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Bogdan ANTON:</t>
        </r>
        <r>
          <rPr>
            <sz val="9"/>
            <color indexed="81"/>
            <rFont val="Tahoma"/>
            <family val="2"/>
          </rPr>
          <t xml:space="preserve">
Se completeaza unitatea de masura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Bogdan ANTON:</t>
        </r>
        <r>
          <rPr>
            <sz val="9"/>
            <color indexed="81"/>
            <rFont val="Tahoma"/>
            <family val="2"/>
          </rPr>
          <t xml:space="preserve">
Se completeaza unitatea de masura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Bogdan ANTON:</t>
        </r>
        <r>
          <rPr>
            <sz val="9"/>
            <color indexed="81"/>
            <rFont val="Tahoma"/>
            <family val="2"/>
          </rPr>
          <t xml:space="preserve">
Specificați</t>
        </r>
      </text>
    </comment>
    <comment ref="E40" authorId="0" shapeId="0">
      <text>
        <r>
          <rPr>
            <b/>
            <sz val="9"/>
            <color indexed="81"/>
            <rFont val="Tahoma"/>
            <family val="2"/>
          </rPr>
          <t>Bogdan ANTON:</t>
        </r>
        <r>
          <rPr>
            <sz val="9"/>
            <color indexed="81"/>
            <rFont val="Tahoma"/>
            <family val="2"/>
          </rPr>
          <t xml:space="preserve">
Specificați</t>
        </r>
      </text>
    </comment>
    <comment ref="F40" authorId="0" shapeId="0">
      <text>
        <r>
          <rPr>
            <b/>
            <sz val="9"/>
            <color indexed="81"/>
            <rFont val="Tahoma"/>
            <family val="2"/>
          </rPr>
          <t>Bogdan ANTON:</t>
        </r>
        <r>
          <rPr>
            <sz val="9"/>
            <color indexed="81"/>
            <rFont val="Tahoma"/>
            <family val="2"/>
          </rPr>
          <t xml:space="preserve">
Specificați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Bogdan ANTON:</t>
        </r>
        <r>
          <rPr>
            <sz val="9"/>
            <color indexed="81"/>
            <rFont val="Tahoma"/>
            <family val="2"/>
          </rPr>
          <t xml:space="preserve">
Se completeaza unitatea de masura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Bogdan ANTON:</t>
        </r>
        <r>
          <rPr>
            <sz val="9"/>
            <color indexed="81"/>
            <rFont val="Tahoma"/>
            <family val="2"/>
          </rPr>
          <t xml:space="preserve">
Se completeaza unitatea de masura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Bogdan ANTON:</t>
        </r>
        <r>
          <rPr>
            <sz val="9"/>
            <color indexed="81"/>
            <rFont val="Tahoma"/>
            <family val="2"/>
          </rPr>
          <t xml:space="preserve">
Se completeaza unitatea de masura</t>
        </r>
      </text>
    </comment>
    <comment ref="C45" authorId="0" shapeId="0">
      <text>
        <r>
          <rPr>
            <b/>
            <sz val="9"/>
            <color indexed="81"/>
            <rFont val="Tahoma"/>
            <family val="2"/>
          </rPr>
          <t>Bogdan ANTON:</t>
        </r>
        <r>
          <rPr>
            <sz val="9"/>
            <color indexed="81"/>
            <rFont val="Tahoma"/>
            <family val="2"/>
          </rPr>
          <t xml:space="preserve">
Se completeaza unitatea de masura</t>
        </r>
      </text>
    </comment>
  </commentList>
</comments>
</file>

<file path=xl/comments2.xml><?xml version="1.0" encoding="utf-8"?>
<comments xmlns="http://schemas.openxmlformats.org/spreadsheetml/2006/main">
  <authors>
    <author>Bogdan ANTON</author>
  </authors>
  <commentList>
    <comment ref="G12" authorId="0" shapeId="0">
      <text>
        <r>
          <rPr>
            <b/>
            <sz val="9"/>
            <color indexed="81"/>
            <rFont val="Tahoma"/>
            <family val="2"/>
          </rPr>
          <t>Bogdan ANTON:</t>
        </r>
        <r>
          <rPr>
            <sz val="9"/>
            <color indexed="81"/>
            <rFont val="Tahoma"/>
            <family val="2"/>
          </rPr>
          <t xml:space="preserve">
Se introduce valoarea procentuala a cheii de repartizare</t>
        </r>
      </text>
    </comment>
    <comment ref="K13" authorId="0" shapeId="0">
      <text>
        <r>
          <rPr>
            <b/>
            <sz val="9"/>
            <color indexed="81"/>
            <rFont val="Tahoma"/>
            <family val="2"/>
          </rPr>
          <t>Bogdan ANTON:</t>
        </r>
        <r>
          <rPr>
            <sz val="9"/>
            <color indexed="81"/>
            <rFont val="Tahoma"/>
            <family val="2"/>
          </rPr>
          <t xml:space="preserve">
Se introduce valoarea procentuala a cheii de repartizare</t>
        </r>
      </text>
    </comment>
    <comment ref="N13" authorId="0" shapeId="0">
      <text>
        <r>
          <rPr>
            <b/>
            <sz val="9"/>
            <color indexed="81"/>
            <rFont val="Tahoma"/>
            <family val="2"/>
          </rPr>
          <t>Bogdan ANTON:</t>
        </r>
        <r>
          <rPr>
            <sz val="9"/>
            <color indexed="81"/>
            <rFont val="Tahoma"/>
            <family val="2"/>
          </rPr>
          <t xml:space="preserve">
Se introduce valoarea procentuala a cheii de repartizare</t>
        </r>
      </text>
    </comment>
    <comment ref="Q13" authorId="0" shapeId="0">
      <text>
        <r>
          <rPr>
            <b/>
            <sz val="9"/>
            <color indexed="81"/>
            <rFont val="Tahoma"/>
            <family val="2"/>
          </rPr>
          <t>Bogdan ANTON:</t>
        </r>
        <r>
          <rPr>
            <sz val="9"/>
            <color indexed="81"/>
            <rFont val="Tahoma"/>
            <family val="2"/>
          </rPr>
          <t xml:space="preserve">
Se introduce valoarea procentuala a cheii de repartizare</t>
        </r>
      </text>
    </comment>
    <comment ref="G52" authorId="0" shapeId="0">
      <text>
        <r>
          <rPr>
            <b/>
            <sz val="9"/>
            <color indexed="81"/>
            <rFont val="Tahoma"/>
            <family val="2"/>
          </rPr>
          <t>Bogdan ANTON:</t>
        </r>
        <r>
          <rPr>
            <sz val="9"/>
            <color indexed="81"/>
            <rFont val="Tahoma"/>
            <family val="2"/>
          </rPr>
          <t xml:space="preserve">
Se introduce valoarea procentuala a cheii de repartizare</t>
        </r>
      </text>
    </comment>
    <comment ref="K53" authorId="0" shapeId="0">
      <text>
        <r>
          <rPr>
            <b/>
            <sz val="9"/>
            <color indexed="81"/>
            <rFont val="Tahoma"/>
            <family val="2"/>
          </rPr>
          <t>Bogdan ANTON:</t>
        </r>
        <r>
          <rPr>
            <sz val="9"/>
            <color indexed="81"/>
            <rFont val="Tahoma"/>
            <family val="2"/>
          </rPr>
          <t xml:space="preserve">
Se introduce valoarea procentuala a cheii de repartizare</t>
        </r>
      </text>
    </comment>
    <comment ref="N53" authorId="0" shapeId="0">
      <text>
        <r>
          <rPr>
            <b/>
            <sz val="9"/>
            <color indexed="81"/>
            <rFont val="Tahoma"/>
            <family val="2"/>
          </rPr>
          <t>Bogdan ANTON:</t>
        </r>
        <r>
          <rPr>
            <sz val="9"/>
            <color indexed="81"/>
            <rFont val="Tahoma"/>
            <family val="2"/>
          </rPr>
          <t xml:space="preserve">
Se introduce valoarea procentuala a cheii de repartizare</t>
        </r>
      </text>
    </comment>
    <comment ref="Q53" authorId="0" shapeId="0">
      <text>
        <r>
          <rPr>
            <b/>
            <sz val="9"/>
            <color indexed="81"/>
            <rFont val="Tahoma"/>
            <family val="2"/>
          </rPr>
          <t>Bogdan ANTON:</t>
        </r>
        <r>
          <rPr>
            <sz val="9"/>
            <color indexed="81"/>
            <rFont val="Tahoma"/>
            <family val="2"/>
          </rPr>
          <t xml:space="preserve">
Se introduce valoarea procentuala a cheii de repartizare</t>
        </r>
      </text>
    </comment>
    <comment ref="G95" authorId="0" shapeId="0">
      <text>
        <r>
          <rPr>
            <b/>
            <sz val="9"/>
            <color indexed="81"/>
            <rFont val="Tahoma"/>
            <family val="2"/>
          </rPr>
          <t>Bogdan ANTON:</t>
        </r>
        <r>
          <rPr>
            <sz val="9"/>
            <color indexed="81"/>
            <rFont val="Tahoma"/>
            <family val="2"/>
          </rPr>
          <t xml:space="preserve">
Se introduce valoarea procentuala a cheii de repartizare</t>
        </r>
      </text>
    </comment>
  </commentList>
</comments>
</file>

<file path=xl/comments3.xml><?xml version="1.0" encoding="utf-8"?>
<comments xmlns="http://schemas.openxmlformats.org/spreadsheetml/2006/main">
  <authors>
    <author>Bogdan</author>
  </authors>
  <commentList>
    <comment ref="F32" authorId="0" shapeId="0">
      <text>
        <r>
          <rPr>
            <b/>
            <sz val="9"/>
            <color indexed="81"/>
            <rFont val="Tahoma"/>
            <family val="2"/>
          </rPr>
          <t>Bogdan:</t>
        </r>
        <r>
          <rPr>
            <sz val="9"/>
            <color indexed="81"/>
            <rFont val="Tahoma"/>
            <family val="2"/>
          </rPr>
          <t xml:space="preserve">
Se introduce valoarea pierderii tehnologice aprobate de AAPL</t>
        </r>
      </text>
    </comment>
    <comment ref="F41" authorId="0" shapeId="0">
      <text>
        <r>
          <rPr>
            <b/>
            <sz val="9"/>
            <color indexed="81"/>
            <rFont val="Tahoma"/>
            <family val="2"/>
          </rPr>
          <t>Bogdan:</t>
        </r>
        <r>
          <rPr>
            <sz val="9"/>
            <color indexed="81"/>
            <rFont val="Tahoma"/>
            <family val="2"/>
          </rPr>
          <t xml:space="preserve">
Se va introduce valoarea pierderii tehnologice aprobate de AAPL</t>
        </r>
      </text>
    </comment>
  </commentList>
</comments>
</file>

<file path=xl/sharedStrings.xml><?xml version="1.0" encoding="utf-8"?>
<sst xmlns="http://schemas.openxmlformats.org/spreadsheetml/2006/main" count="850" uniqueCount="360">
  <si>
    <t>Nr crt.</t>
  </si>
  <si>
    <t>Specificatie</t>
  </si>
  <si>
    <t>Materii prime, Materiale</t>
  </si>
  <si>
    <t>deplasari, detasari, transferari</t>
  </si>
  <si>
    <t>posta si telecomunicatii</t>
  </si>
  <si>
    <t>Costuri pentru protectia mediului</t>
  </si>
  <si>
    <t xml:space="preserve">Costuri financiare </t>
  </si>
  <si>
    <t>Transport</t>
  </si>
  <si>
    <t>U.M.</t>
  </si>
  <si>
    <t>mc</t>
  </si>
  <si>
    <t>Specificaţie</t>
  </si>
  <si>
    <t xml:space="preserve">Număr personal </t>
  </si>
  <si>
    <t xml:space="preserve">Salariu mediu lunar brut </t>
  </si>
  <si>
    <t>kcal/Nmc</t>
  </si>
  <si>
    <t>Solicitant (denumire operator economic)</t>
  </si>
  <si>
    <t>Localitate</t>
  </si>
  <si>
    <t>Nr. crt.</t>
  </si>
  <si>
    <t>UM</t>
  </si>
  <si>
    <t>Total</t>
  </si>
  <si>
    <t>I.</t>
  </si>
  <si>
    <t>MWh</t>
  </si>
  <si>
    <t>lei/MWh</t>
  </si>
  <si>
    <t>II.</t>
  </si>
  <si>
    <t>Amortizare</t>
  </si>
  <si>
    <t>III.</t>
  </si>
  <si>
    <t>IV.</t>
  </si>
  <si>
    <t>%</t>
  </si>
  <si>
    <t>V.</t>
  </si>
  <si>
    <t>VI.</t>
  </si>
  <si>
    <t>VII.</t>
  </si>
  <si>
    <t>VIII.</t>
  </si>
  <si>
    <t>Costuri fixe - total, din care:</t>
  </si>
  <si>
    <t>Costuri variabile - total</t>
  </si>
  <si>
    <t>Alte costuri variabile</t>
  </si>
  <si>
    <t>lucrări de mentenanță</t>
  </si>
  <si>
    <t>Chirii, impozite, taxe stabilite conform reglementărilor legale în vigoare sau de către autorităţile locale</t>
  </si>
  <si>
    <t>contractare, facturare, încasare</t>
  </si>
  <si>
    <t>studii și cercetări</t>
  </si>
  <si>
    <t>alte servicii, colaborări</t>
  </si>
  <si>
    <t>Energie termică pierduta in transport/distributie</t>
  </si>
  <si>
    <t>Redevente</t>
  </si>
  <si>
    <t>Alte costuri</t>
  </si>
  <si>
    <t>Costuri cu munca vie - total</t>
  </si>
  <si>
    <t>Lei/MWh</t>
  </si>
  <si>
    <t>Județ</t>
  </si>
  <si>
    <t>Elemente de calcul</t>
  </si>
  <si>
    <t>consumatori alimentati de la gardul centralei</t>
  </si>
  <si>
    <t>consumatori alimentati din reteaua de transport</t>
  </si>
  <si>
    <t>consumatori alimentati din reteaua de distributie</t>
  </si>
  <si>
    <t>…… ……</t>
  </si>
  <si>
    <t>PRET MEDIU PRODUCERE</t>
  </si>
  <si>
    <t>TARIF TRANSPORT</t>
  </si>
  <si>
    <t>Costuri de operare şi mentenenţă:</t>
  </si>
  <si>
    <t>Utilităţi: energie electrică, gaze naturale, apă potabilă</t>
  </si>
  <si>
    <t>Lucrari și servicii executate de terţi:</t>
  </si>
  <si>
    <t>comisioane, onorarii</t>
  </si>
  <si>
    <t>Contribuţia angajatorului asiguratorie pentru muncă (CAM)</t>
  </si>
  <si>
    <r>
      <t>Alte costuri cu munca vi</t>
    </r>
    <r>
      <rPr>
        <sz val="10"/>
        <rFont val="Arial"/>
        <family val="2"/>
      </rPr>
      <t>e (t</t>
    </r>
    <r>
      <rPr>
        <sz val="11"/>
        <rFont val="Arial"/>
        <family val="2"/>
      </rPr>
      <t>ichete de masa, prime, alte contribuții, etc.)</t>
    </r>
  </si>
  <si>
    <t>II.1.</t>
  </si>
  <si>
    <t>II.2.</t>
  </si>
  <si>
    <t>II.3.</t>
  </si>
  <si>
    <t>II.4.</t>
  </si>
  <si>
    <t>II.5.</t>
  </si>
  <si>
    <t>II.6.</t>
  </si>
  <si>
    <t>II.7.</t>
  </si>
  <si>
    <t>IX.</t>
  </si>
  <si>
    <t>MWh/an</t>
  </si>
  <si>
    <r>
      <t xml:space="preserve">Licenta  (tip - </t>
    </r>
    <r>
      <rPr>
        <b/>
        <i/>
        <sz val="11"/>
        <color theme="1"/>
        <rFont val="Arial"/>
        <family val="2"/>
      </rPr>
      <t>producere / SACET / transport,distributie,furnizare</t>
    </r>
    <r>
      <rPr>
        <b/>
        <sz val="11"/>
        <color theme="1"/>
        <rFont val="Arial"/>
        <family val="2"/>
      </rPr>
      <t>, numar, data)</t>
    </r>
  </si>
  <si>
    <t>Distributie</t>
  </si>
  <si>
    <t>Lei</t>
  </si>
  <si>
    <t>Valoare certificate CO2</t>
  </si>
  <si>
    <t>nr</t>
  </si>
  <si>
    <t>Notă</t>
  </si>
  <si>
    <t xml:space="preserve">Fişa se va adapta corespunzător, în funcţie de natura combustibililor.
</t>
  </si>
  <si>
    <t>nr.</t>
  </si>
  <si>
    <t>Data solicitării:</t>
  </si>
  <si>
    <t>Directe</t>
  </si>
  <si>
    <t>Indirecte</t>
  </si>
  <si>
    <t>I.1.</t>
  </si>
  <si>
    <t>I.2.</t>
  </si>
  <si>
    <t>I.3.</t>
  </si>
  <si>
    <t>I.4.</t>
  </si>
  <si>
    <t>I.5.</t>
  </si>
  <si>
    <t>I.6.</t>
  </si>
  <si>
    <t>I.7.</t>
  </si>
  <si>
    <t>Costuri fixe - TOTAL, din care:</t>
  </si>
  <si>
    <t>Indirecte- Total</t>
  </si>
  <si>
    <t>Indirecte -Alte activități</t>
  </si>
  <si>
    <t>Indirecte -energie termică</t>
  </si>
  <si>
    <t>Energie produsă</t>
  </si>
  <si>
    <t xml:space="preserve">Energie livrată </t>
  </si>
  <si>
    <t>Cheltuieli directe</t>
  </si>
  <si>
    <t>Cheltuieli indirecte</t>
  </si>
  <si>
    <t>Chei de verificare - realizat</t>
  </si>
  <si>
    <t>Energie termică  livrată - propus</t>
  </si>
  <si>
    <t>Energie termică  livrată - realizat</t>
  </si>
  <si>
    <t>Chei de verificare - propus</t>
  </si>
  <si>
    <t>Parametru</t>
  </si>
  <si>
    <t>2</t>
  </si>
  <si>
    <t>3</t>
  </si>
  <si>
    <t>Cantitate ET achizitionata de la terti si intrata in RT:</t>
  </si>
  <si>
    <t>3.1</t>
  </si>
  <si>
    <t>3.2</t>
  </si>
  <si>
    <t>3.3</t>
  </si>
  <si>
    <t>4</t>
  </si>
  <si>
    <t>Pret mediu achizitie ET de la terti</t>
  </si>
  <si>
    <t>4.1</t>
  </si>
  <si>
    <t>4.2</t>
  </si>
  <si>
    <t>4.3</t>
  </si>
  <si>
    <t>5</t>
  </si>
  <si>
    <t>Cantitate totala ET intrata in RT</t>
  </si>
  <si>
    <t>7</t>
  </si>
  <si>
    <t>Cantitate totala ET livrata din RT</t>
  </si>
  <si>
    <t>Cantitate ET livrata la consumatori din RT</t>
  </si>
  <si>
    <t>Cantitate ET livrata in RD din RT</t>
  </si>
  <si>
    <t>8</t>
  </si>
  <si>
    <t>Pierderi in RT</t>
  </si>
  <si>
    <t>Cantitate pierdere totala in RT</t>
  </si>
  <si>
    <t>Procent pierdere totala in RT</t>
  </si>
  <si>
    <t>10</t>
  </si>
  <si>
    <t>Cantitate totala ET intrata in RD din RT</t>
  </si>
  <si>
    <t>12</t>
  </si>
  <si>
    <t>Cantitate ET livrata la consumatori din RD</t>
  </si>
  <si>
    <t>13</t>
  </si>
  <si>
    <t>Pierderi in RD</t>
  </si>
  <si>
    <t>13.1</t>
  </si>
  <si>
    <t>Cantitate pierdere totala in RD</t>
  </si>
  <si>
    <t>13.2</t>
  </si>
  <si>
    <t>Procent pierdere totala in RD</t>
  </si>
  <si>
    <t>Combustibil 1: Gaze naturale</t>
  </si>
  <si>
    <t xml:space="preserve">Putere calorifică superioara gaze naturale </t>
  </si>
  <si>
    <t>kWh/Nmc</t>
  </si>
  <si>
    <t>Acciza gaze naturale</t>
  </si>
  <si>
    <t>Valoare gaze naturale</t>
  </si>
  <si>
    <t>Pret mediu gaze naturale</t>
  </si>
  <si>
    <t>Combustibilul 2:  .................</t>
  </si>
  <si>
    <t>...........</t>
  </si>
  <si>
    <t>gaze naturale</t>
  </si>
  <si>
    <t xml:space="preserve">Putere calorifică superioara 2 </t>
  </si>
  <si>
    <t>Achizitie combustibil 2</t>
  </si>
  <si>
    <t>Valoare combustibil 2</t>
  </si>
  <si>
    <t>mc/
MWh_prod</t>
  </si>
  <si>
    <t>Consum specific de gaze naturale</t>
  </si>
  <si>
    <t>Valoare combustibil 3</t>
  </si>
  <si>
    <t>Pret mediu combustibil 2 - Lei/U.M.</t>
  </si>
  <si>
    <t>Acciza combustibil 2 - Lei/U.M.</t>
  </si>
  <si>
    <t>Consum specific de combustibil 2 - 
U.M./MWh_produs</t>
  </si>
  <si>
    <t>Combustibilul 3:  .................</t>
  </si>
  <si>
    <t xml:space="preserve">Putere calorifică superioara 3 </t>
  </si>
  <si>
    <t>Consum specific de combustibil 3 - 
U.M./MWh_produs</t>
  </si>
  <si>
    <t>Pret mediu combustibil 3 - Lei/U.M.</t>
  </si>
  <si>
    <t>Acciza combustibil 3 - Lei/U.M.</t>
  </si>
  <si>
    <t>Achizitie combustibil 3</t>
  </si>
  <si>
    <t>transport combustibil 2</t>
  </si>
  <si>
    <t>transport combustibil 3</t>
  </si>
  <si>
    <t>▪ cantitate</t>
  </si>
  <si>
    <t xml:space="preserve">Lei </t>
  </si>
  <si>
    <t>▪ cantitate pierderi</t>
  </si>
  <si>
    <t xml:space="preserve">Lei  </t>
  </si>
  <si>
    <t>MWh/
MWh_prod</t>
  </si>
  <si>
    <t>▪ consum specific energie electrică activă</t>
  </si>
  <si>
    <t>▪ cantitate necesară de energie electrică</t>
  </si>
  <si>
    <t>Lei/mc</t>
  </si>
  <si>
    <t>Valoare apă - canalizare</t>
  </si>
  <si>
    <t>▪ pret apă-canalizare</t>
  </si>
  <si>
    <t>▪ pret apă potabilă/brută</t>
  </si>
  <si>
    <t>Preţ/Tarif 
propus</t>
  </si>
  <si>
    <t>Realizat în ultimele 12 luni</t>
  </si>
  <si>
    <t xml:space="preserve">Cantitate consumată/necesară gaze naturale </t>
  </si>
  <si>
    <t>Cantitate consumată/ necesară combustibil 2 
- U.M. (MWh , Nmc, tone, litri)</t>
  </si>
  <si>
    <t>Cantitate consumată/ necesară combustibil 3 
- U.M. (MWh , Nmc, tone, litri)</t>
  </si>
  <si>
    <t>Licența ........................
Nr.  .../.........</t>
  </si>
  <si>
    <t>▪ Pret mediu certificat</t>
  </si>
  <si>
    <t>▪ Număr certificate CO2 achizitionate</t>
  </si>
  <si>
    <t>Lei/
certificat</t>
  </si>
  <si>
    <t>▪ preț</t>
  </si>
  <si>
    <t>▪ cantitate apă adaos în rețea</t>
  </si>
  <si>
    <t>▪ preț energie electrică activă</t>
  </si>
  <si>
    <t>▪ preț apă demi/dedu</t>
  </si>
  <si>
    <t>▪ consum specific apă demi/dedu</t>
  </si>
  <si>
    <t>▪ consum specific apă potabilă/brută</t>
  </si>
  <si>
    <t>▪ consum specific apă-canalizare</t>
  </si>
  <si>
    <t>Nr. crt</t>
  </si>
  <si>
    <t>Energie intrată în contur</t>
  </si>
  <si>
    <t>U.M. = unitate de măsură; Operatorul va menționa unitatea de măsură</t>
  </si>
  <si>
    <t>ACTIVITATE:</t>
  </si>
  <si>
    <t>Lei/
MWh</t>
  </si>
  <si>
    <t>Energie termică  livrată</t>
  </si>
  <si>
    <t>Pret/Tarif actual</t>
  </si>
  <si>
    <t>producator 1</t>
  </si>
  <si>
    <t>producator 2</t>
  </si>
  <si>
    <t>producator 3</t>
  </si>
  <si>
    <t>Anexa 6</t>
  </si>
  <si>
    <t>Data solicitarii</t>
  </si>
  <si>
    <t xml:space="preserve">MACHETA </t>
  </si>
  <si>
    <t>Cantitate ET livrata la consumatori de la gardul centralelor</t>
  </si>
  <si>
    <t>Cantitate totala ET intrata direct in RD din CT</t>
  </si>
  <si>
    <t>Cantitate totala ET intrata direct in RD din CT cvartal</t>
  </si>
  <si>
    <t>Cantitate totala ET intrata direct in RD din CTZ</t>
  </si>
  <si>
    <t xml:space="preserve">Cantitate totala ET intrata in RD </t>
  </si>
  <si>
    <t>TOTAL CANTITATE LIVRATĂ DE PRODUCĂTORI</t>
  </si>
  <si>
    <t xml:space="preserve">       ▪ cantitate energie termica livrata din sursa 1</t>
  </si>
  <si>
    <t xml:space="preserve">       ▪ pret producere sursa 1</t>
  </si>
  <si>
    <t xml:space="preserve">       ▪ cantitate energie termica livrata din sursa 2</t>
  </si>
  <si>
    <t xml:space="preserve">       ▪ pret producere sursa 2</t>
  </si>
  <si>
    <t xml:space="preserve">       ▪ cantitate energie termica livrata din sursa 3</t>
  </si>
  <si>
    <t xml:space="preserve">       ▪ pret producere sursa 3</t>
  </si>
  <si>
    <t xml:space="preserve">       ▪ cantitate energie termica livrata din sursa 4</t>
  </si>
  <si>
    <t xml:space="preserve">       ▪ pret producere sursa 4</t>
  </si>
  <si>
    <t>Cantitate totala ET produsă pt livrare</t>
  </si>
  <si>
    <t>Nr. mediu personal / Activitate</t>
  </si>
  <si>
    <t>Cheia de repartizare:</t>
  </si>
  <si>
    <t>TOTAL</t>
  </si>
  <si>
    <t>0 / 1</t>
  </si>
  <si>
    <t>Costuri certificate CO2</t>
  </si>
  <si>
    <t xml:space="preserve">PRINCIPALELOR ELEMENTE DE COSTURI VARIABILE </t>
  </si>
  <si>
    <t>Energie achiziționată de la terți</t>
  </si>
  <si>
    <t>Valoare energie termică achiziționată de producator de la terți</t>
  </si>
  <si>
    <t>5.1.</t>
  </si>
  <si>
    <t>5.2.</t>
  </si>
  <si>
    <t>5.3.</t>
  </si>
  <si>
    <t>lei/angajat/
luna</t>
  </si>
  <si>
    <t>Cantitate ET livrata in RT</t>
  </si>
  <si>
    <t>Cantitate totala ET produsă în centrale termice</t>
  </si>
  <si>
    <t>1.1.</t>
  </si>
  <si>
    <t>1.2.</t>
  </si>
  <si>
    <t>1.3.</t>
  </si>
  <si>
    <t>2.1.</t>
  </si>
  <si>
    <t>2.2.</t>
  </si>
  <si>
    <t>6</t>
  </si>
  <si>
    <t>6.1.</t>
  </si>
  <si>
    <t>6.2.</t>
  </si>
  <si>
    <t>7.1.</t>
  </si>
  <si>
    <t>7.2.</t>
  </si>
  <si>
    <t>9</t>
  </si>
  <si>
    <t>11</t>
  </si>
  <si>
    <t>12.1</t>
  </si>
  <si>
    <t>1.</t>
  </si>
  <si>
    <t>Pret/Tarif Propus</t>
  </si>
  <si>
    <t>Preț Propus</t>
  </si>
  <si>
    <t>ANEXA 7</t>
  </si>
  <si>
    <t>Număr personal direct</t>
  </si>
  <si>
    <t>Număr personal indirect</t>
  </si>
  <si>
    <t>Total număr personal</t>
  </si>
  <si>
    <t>Lei/pers/lună</t>
  </si>
  <si>
    <t>lei</t>
  </si>
  <si>
    <t>Salariu mediu lunar brut</t>
  </si>
  <si>
    <t xml:space="preserve">categoria 1 </t>
  </si>
  <si>
    <t>categoria 2</t>
  </si>
  <si>
    <t>categoria 3</t>
  </si>
  <si>
    <t>categoria 4</t>
  </si>
  <si>
    <t>categoria 5</t>
  </si>
  <si>
    <t>…</t>
  </si>
  <si>
    <t>Distributie - total</t>
  </si>
  <si>
    <t>Transport - total</t>
  </si>
  <si>
    <t>Activități integrate - total</t>
  </si>
  <si>
    <t>Numarul de personal repartizat pe activități</t>
  </si>
  <si>
    <t>Consum tehnologic de combustibil</t>
  </si>
  <si>
    <t xml:space="preserve">Consum tehnologic de energie electrică </t>
  </si>
  <si>
    <t>Salarii</t>
  </si>
  <si>
    <t>COSTURI TOTALE (I+II)</t>
  </si>
  <si>
    <t>Consum tehnologic de apa brută/tratată și canalizare</t>
  </si>
  <si>
    <t>(Pret/Tarif) producere Energie termica   
[Lei/MWh]</t>
  </si>
  <si>
    <t>Preț/Tarif  propus</t>
  </si>
  <si>
    <t>Contribuția angajatorului la fondul de handicap</t>
  </si>
  <si>
    <t xml:space="preserve">Pret/Tarif propus </t>
  </si>
  <si>
    <t>protocol, reclamă, publicitate</t>
  </si>
  <si>
    <t>Valoare pierderi tehnologice de energie termică în rețele de transport/distribuție*</t>
  </si>
  <si>
    <t xml:space="preserve">Valoare consum tehnologic de energie electrică </t>
  </si>
  <si>
    <t xml:space="preserve">VALOARE CONSUM TEHNOLOGIC DE COMBUSTIBIL </t>
  </si>
  <si>
    <t xml:space="preserve">Valoare consum tehnologic de apă potabilă/brută sau pretratată </t>
  </si>
  <si>
    <t xml:space="preserve">Valoare consum tehnologic de apă tratată: demineralizată sau dedurizată </t>
  </si>
  <si>
    <t>VALOARE CONSUM TEHNOLOGIC DE APĂ BRUTĂ-TRATATĂ-CANALIZARE</t>
  </si>
  <si>
    <t>Cantitate totala ET produsa pt livrare, in centrala CT cvartal</t>
  </si>
  <si>
    <t>FIȘA DE FUNDAMENTARE A</t>
  </si>
  <si>
    <t>cu Bilantul energiei termice  - Preț/tarif actual - Realizări în ultimele 12 luni - Preț/tarif propus</t>
  </si>
  <si>
    <t>PREŢ LOCAL (V= I + II x III + IV)</t>
  </si>
  <si>
    <t>COEFICIENT UTILIZARE REȚEA TRANSPORT</t>
  </si>
  <si>
    <t>TARIF DISTRIBUȚIE</t>
  </si>
  <si>
    <t>(Denumire activitate)</t>
  </si>
  <si>
    <t xml:space="preserve">pierderea tehnologică în RT cf. Bilantului </t>
  </si>
  <si>
    <t xml:space="preserve">pierderea tehnologică în RD cf. Bilantului </t>
  </si>
  <si>
    <t xml:space="preserve">FIȘA DE REPARTIZARE A COSTURILOR FIXE </t>
  </si>
  <si>
    <r>
      <t>Alte costuri cu munca vi</t>
    </r>
    <r>
      <rPr>
        <sz val="10"/>
        <rFont val="Arial"/>
        <family val="2"/>
      </rPr>
      <t>e (tichete de masa, prime, alte contribuții, etc.)</t>
    </r>
  </si>
  <si>
    <t>Întreținere, reparare, verificare metrologică și înlocuire a grupurilor de măsurare</t>
  </si>
  <si>
    <t>Nota</t>
  </si>
  <si>
    <t>FIȘA DE FUNDAMENTARE A PREȚURILOR/TARIFELOR ENERGIEI TERMICE AFERENTE SPAET</t>
  </si>
  <si>
    <t>În cazul unui preț integrat, aferent activitățolor de producere, transport și/sau distribuție și furnizare energie termică, se va completa doar coloana "Total"</t>
  </si>
  <si>
    <t>Energie termică  produsă/intrată în contur</t>
  </si>
  <si>
    <t>▪ procent pierderi</t>
  </si>
  <si>
    <t>(*) se completează exclusiv pentru serviciile de transport și/sau de distribuție desfășurate de operatorii SPAET</t>
  </si>
  <si>
    <t>zz.ll.aaa</t>
  </si>
  <si>
    <t>Data solicitării avizului:</t>
  </si>
  <si>
    <t>FIŞA DE CALCUL - PREȚUL LOCAL DE FURNIZARE A ENERGIEI TERMICE</t>
  </si>
  <si>
    <t>Costuri de operare şi mentenanţă:</t>
  </si>
  <si>
    <t xml:space="preserve">Contribuţia angajatorului asiguratorie pentru muncă (CAM) </t>
  </si>
  <si>
    <t>ANEXA 4</t>
  </si>
  <si>
    <r>
      <t xml:space="preserve">Preţ/Tarif 
actual 
</t>
    </r>
    <r>
      <rPr>
        <b/>
        <i/>
        <sz val="10"/>
        <color rgb="FF000000"/>
        <rFont val="Arial"/>
        <family val="2"/>
      </rPr>
      <t>(în vigoare</t>
    </r>
    <r>
      <rPr>
        <b/>
        <sz val="10"/>
        <color rgb="FF000000"/>
        <rFont val="Arial"/>
        <family val="2"/>
      </rPr>
      <t>)</t>
    </r>
  </si>
  <si>
    <t>Se completează câte o fișă distinctă pentru fiecare preț/tarif solicitat. Sumele  se vor corela cu cele înscrise în Anexa nr. 3.</t>
  </si>
  <si>
    <t>Realizat in ultimele 12 luni (perioada: ..... -  ....)</t>
  </si>
  <si>
    <t xml:space="preserve"> COSTURI FIXE</t>
  </si>
  <si>
    <t>COSTURI FIXE</t>
  </si>
  <si>
    <t>ANEXA 5.1</t>
  </si>
  <si>
    <t>ANEXA 5.2</t>
  </si>
  <si>
    <t>Producere CT cvartal</t>
  </si>
  <si>
    <t>Distribuție</t>
  </si>
  <si>
    <t>Producere CT imobil/scara</t>
  </si>
  <si>
    <t>Producere 
CT alt tip*</t>
  </si>
  <si>
    <t>Producere 
CT cvartal</t>
  </si>
  <si>
    <t>Producere 
CT/CT zonă</t>
  </si>
  <si>
    <t>Producere 
CT imobil/ scară</t>
  </si>
  <si>
    <t>Preț/Tarif actual  (în vigoare)</t>
  </si>
  <si>
    <t>(Denumire operator economic solicitant)</t>
  </si>
  <si>
    <t>Costurile incluse în prețurile aferente activităților de producere și în tarifele serviciilor de transport şi/sau distribuţie a energiei termice cuprind şi costurile specifice activității de furnizare a energiei termice la consumatori.</t>
  </si>
  <si>
    <r>
      <t xml:space="preserve">Realizat in ultimele 12 luni </t>
    </r>
    <r>
      <rPr>
        <b/>
        <i/>
        <sz val="10"/>
        <color theme="1"/>
        <rFont val="Arial"/>
        <family val="2"/>
      </rPr>
      <t>(perioada:  ...-...)</t>
    </r>
  </si>
  <si>
    <t xml:space="preserve">Solicitant </t>
  </si>
  <si>
    <t>Variația preț/tarif propus - preț/tarif actual   [%]</t>
  </si>
  <si>
    <t>Cantitate totala ET produsa pt. livrare, in centrala CT imobil/scară</t>
  </si>
  <si>
    <t>Fond anual salarii brute indirecte</t>
  </si>
  <si>
    <t>Total fond anual salarii brute</t>
  </si>
  <si>
    <t>Producere CT cvartal - total</t>
  </si>
  <si>
    <t>Producere CT imobil/scară  - total</t>
  </si>
  <si>
    <t>Fond anual salarii brute directe**</t>
  </si>
  <si>
    <t>Realizat ultimele 12 luni  (perioada: .... - ...)</t>
  </si>
  <si>
    <r>
      <t xml:space="preserve">Realizat în ultimele 12 luni 
</t>
    </r>
    <r>
      <rPr>
        <i/>
        <sz val="10"/>
        <color rgb="FF000000"/>
        <rFont val="Arial"/>
        <family val="2"/>
      </rPr>
      <t>(perioada: ..... -  ....)</t>
    </r>
  </si>
  <si>
    <t>ANEXA 5.3</t>
  </si>
  <si>
    <t>Preț/Tarif propus</t>
  </si>
  <si>
    <t>-</t>
  </si>
  <si>
    <t>Preț în vigoare</t>
  </si>
  <si>
    <t>ANEXA 8.1</t>
  </si>
  <si>
    <t>ANEXA 8.2</t>
  </si>
  <si>
    <t>*** - În coloana "Realizat", se va completa cu valoarea determinata cu formula: VI =  VII x IX.</t>
  </si>
  <si>
    <t>*    - În coloana "Realizat" se va completa valoarea, în lei, determinată cu formula: IV = VI - III.</t>
  </si>
  <si>
    <t xml:space="preserve">**   - În coloana "Realizat", se va completa valoarea, în lei, a sumelor virate în contul distinct inființat de operator, conform legii, pentru dezvoltarea/modernizarea SACET </t>
  </si>
  <si>
    <t>Profit  / (pierdere)*</t>
  </si>
  <si>
    <t>Cota de dezvoltare, modernizare SACET **</t>
  </si>
  <si>
    <t>VENITURI TOTALE (I+II+III+IV+V)***</t>
  </si>
  <si>
    <t xml:space="preserve">*- Nu se introduce cheia de repartizare, dacă se utilizează programe informatice de contabilitate de gestiune și cheia nu poate fi definită </t>
  </si>
  <si>
    <t>Cheie de repartizare 1*: alte activități - energie termică</t>
  </si>
  <si>
    <t>Cheie de repartizare 1*: alte activități - en termica</t>
  </si>
  <si>
    <t>Cheie de repartizare 2*: energie termica</t>
  </si>
  <si>
    <t>Macheta se adaptează corespunzator activităților desfășurate</t>
  </si>
  <si>
    <t>Cheie de repartizare 2*: energie termică</t>
  </si>
  <si>
    <t xml:space="preserve"> * inclusiv sporurile (prevăzute în Contractul colectiv de muncă)</t>
  </si>
  <si>
    <t>Fond anual salarii brute directe*</t>
  </si>
  <si>
    <t>categoria 1**</t>
  </si>
  <si>
    <t>Exemple de categorii de personal: personal necalificat, instalatori, sudori, maistri, tehnicieni, ingineri, TESA</t>
  </si>
  <si>
    <t>Notă:</t>
  </si>
  <si>
    <t>Producere 
CT/CTZ</t>
  </si>
  <si>
    <t>Producere CT/ CTZ</t>
  </si>
  <si>
    <t>Cantitate totala ET produsa pt livrare, în centrala CT /CTZ</t>
  </si>
  <si>
    <t>Producere CT/CTZ - total</t>
  </si>
  <si>
    <t>Energie termică achiziționată de la terți</t>
  </si>
  <si>
    <t xml:space="preserve">** Se completează cu tipul categoriei de personal, conform organigramei operatorului economic solicitant. </t>
  </si>
  <si>
    <t>ANEXA 3.1</t>
  </si>
  <si>
    <t>ANEXA 3.2</t>
  </si>
  <si>
    <t>0</t>
  </si>
  <si>
    <t>*</t>
  </si>
  <si>
    <t>* Se introduce valoarea pierderilor tehnologice aprobate de AAPL</t>
  </si>
  <si>
    <t>Specificație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</si>
</sst>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_(* #,##0_);_(* \(#,##0\);_(* &quot;-&quot;??_);_(@_)"/>
    <numFmt numFmtId="166" formatCode="0.0%"/>
  </numFmts>
  <fonts count="7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  <font>
      <b/>
      <sz val="11"/>
      <color rgb="FF000000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charset val="238"/>
      <scheme val="minor"/>
    </font>
    <font>
      <b/>
      <sz val="9"/>
      <color theme="1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9"/>
      <color rgb="FF000000"/>
      <name val="Arial"/>
      <family val="2"/>
    </font>
    <font>
      <b/>
      <i/>
      <sz val="11"/>
      <color rgb="FF0000CC"/>
      <name val="Arial"/>
      <family val="2"/>
    </font>
    <font>
      <b/>
      <i/>
      <sz val="11"/>
      <color theme="1"/>
      <name val="Arial"/>
      <family val="2"/>
    </font>
    <font>
      <b/>
      <u/>
      <sz val="10"/>
      <color theme="1"/>
      <name val="Arial"/>
      <family val="2"/>
    </font>
    <font>
      <sz val="8"/>
      <color theme="1"/>
      <name val="Arial"/>
      <family val="2"/>
    </font>
    <font>
      <b/>
      <i/>
      <sz val="12"/>
      <color rgb="FF0000CC"/>
      <name val="Arial"/>
      <family val="2"/>
    </font>
    <font>
      <sz val="9"/>
      <color rgb="FF0000CC"/>
      <name val="Arial"/>
      <family val="2"/>
    </font>
    <font>
      <b/>
      <u/>
      <sz val="12"/>
      <color theme="1"/>
      <name val="Arial"/>
      <family val="2"/>
    </font>
    <font>
      <sz val="10"/>
      <color rgb="FF0000FF"/>
      <name val="Arial"/>
      <family val="2"/>
    </font>
    <font>
      <sz val="14"/>
      <color theme="1"/>
      <name val="Arial"/>
      <family val="2"/>
    </font>
    <font>
      <b/>
      <sz val="14"/>
      <color theme="1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sz val="10"/>
      <name val="Calibri"/>
      <family val="2"/>
      <charset val="238"/>
    </font>
    <font>
      <b/>
      <sz val="10"/>
      <name val="Calibri"/>
      <family val="2"/>
      <charset val="238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i/>
      <sz val="10"/>
      <name val="Calibri"/>
      <family val="2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b/>
      <sz val="11"/>
      <name val="Arial"/>
      <family val="2"/>
    </font>
    <font>
      <b/>
      <sz val="13"/>
      <color theme="1"/>
      <name val="Arial"/>
      <family val="2"/>
    </font>
    <font>
      <sz val="13"/>
      <color theme="1"/>
      <name val="Arial"/>
      <family val="2"/>
    </font>
    <font>
      <b/>
      <sz val="11"/>
      <color rgb="FFFF0000"/>
      <name val="Arial"/>
      <family val="2"/>
    </font>
    <font>
      <b/>
      <i/>
      <sz val="10"/>
      <color rgb="FF000000"/>
      <name val="Arial"/>
      <family val="2"/>
    </font>
    <font>
      <b/>
      <sz val="12"/>
      <color rgb="FFFF0000"/>
      <name val="Arial"/>
      <family val="2"/>
    </font>
    <font>
      <b/>
      <i/>
      <sz val="10"/>
      <color theme="1"/>
      <name val="Arial"/>
      <family val="2"/>
    </font>
    <font>
      <b/>
      <sz val="10"/>
      <color rgb="FFFF0000"/>
      <name val="Arial"/>
      <family val="2"/>
    </font>
    <font>
      <i/>
      <sz val="10"/>
      <color rgb="FF000000"/>
      <name val="Arial"/>
      <family val="2"/>
    </font>
    <font>
      <sz val="10"/>
      <color rgb="FF0000CC"/>
      <name val="Calibri"/>
      <family val="2"/>
    </font>
    <font>
      <sz val="11"/>
      <color rgb="FF0000CC"/>
      <name val="Calibri"/>
      <family val="2"/>
      <scheme val="minor"/>
    </font>
    <font>
      <sz val="10"/>
      <color theme="0"/>
      <name val="Calibri"/>
      <family val="2"/>
    </font>
    <font>
      <sz val="10"/>
      <color rgb="FFFFFFCC"/>
      <name val="Calibri"/>
      <family val="2"/>
      <charset val="238"/>
    </font>
    <font>
      <b/>
      <sz val="10"/>
      <color rgb="FFFFFFCC"/>
      <name val="Calibri"/>
      <family val="2"/>
      <charset val="238"/>
    </font>
    <font>
      <b/>
      <sz val="11"/>
      <color rgb="FFFFFFCC"/>
      <name val="Calibri"/>
      <family val="2"/>
      <charset val="238"/>
      <scheme val="minor"/>
    </font>
    <font>
      <b/>
      <sz val="11"/>
      <color theme="0"/>
      <name val="Arial"/>
      <family val="2"/>
    </font>
    <font>
      <b/>
      <sz val="10"/>
      <color theme="7" tint="0.79998168889431442"/>
      <name val="Arial"/>
      <family val="2"/>
    </font>
    <font>
      <sz val="10"/>
      <color theme="7" tint="0.79998168889431442"/>
      <name val="Arial"/>
      <family val="2"/>
    </font>
    <font>
      <b/>
      <sz val="10"/>
      <color theme="9" tint="0.79998168889431442"/>
      <name val="Arial"/>
      <family val="2"/>
    </font>
    <font>
      <sz val="10"/>
      <color theme="9" tint="0.79998168889431442"/>
      <name val="Arial"/>
      <family val="2"/>
    </font>
    <font>
      <b/>
      <sz val="10"/>
      <color rgb="FFFFFFCC"/>
      <name val="Arial"/>
      <family val="2"/>
    </font>
    <font>
      <sz val="10"/>
      <color rgb="FFFFFFCC"/>
      <name val="Arial"/>
      <family val="2"/>
    </font>
    <font>
      <sz val="9"/>
      <color rgb="FFFFFFCC"/>
      <name val="Arial"/>
      <family val="2"/>
    </font>
    <font>
      <b/>
      <sz val="9"/>
      <color rgb="FFFFFFCC"/>
      <name val="Arial"/>
      <family val="2"/>
    </font>
    <font>
      <b/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0" tint="-4.9989318521683403E-2"/>
        <bgColor indexed="64"/>
      </patternFill>
    </fill>
  </fills>
  <borders count="7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11" fillId="0" borderId="0"/>
    <xf numFmtId="9" fontId="17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868">
    <xf numFmtId="0" fontId="0" fillId="0" borderId="0" xfId="0"/>
    <xf numFmtId="0" fontId="5" fillId="0" borderId="0" xfId="0" applyFont="1" applyAlignment="1">
      <alignment horizontal="left" vertical="center"/>
    </xf>
    <xf numFmtId="0" fontId="6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7" fillId="0" borderId="0" xfId="0" applyFont="1"/>
    <xf numFmtId="0" fontId="6" fillId="0" borderId="2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3" fontId="7" fillId="0" borderId="1" xfId="0" applyNumberFormat="1" applyFont="1" applyBorder="1" applyAlignment="1">
      <alignment vertical="center" wrapText="1"/>
    </xf>
    <xf numFmtId="3" fontId="6" fillId="0" borderId="1" xfId="0" applyNumberFormat="1" applyFont="1" applyBorder="1" applyAlignment="1">
      <alignment vertical="center" wrapText="1"/>
    </xf>
    <xf numFmtId="3" fontId="7" fillId="0" borderId="4" xfId="0" applyNumberFormat="1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12" fillId="0" borderId="0" xfId="1" applyFont="1" applyAlignment="1">
      <alignment horizontal="right" vertical="justify"/>
    </xf>
    <xf numFmtId="0" fontId="3" fillId="0" borderId="0" xfId="1" applyFont="1" applyAlignment="1">
      <alignment horizontal="right"/>
    </xf>
    <xf numFmtId="0" fontId="3" fillId="0" borderId="0" xfId="1" applyFont="1" applyAlignment="1"/>
    <xf numFmtId="0" fontId="12" fillId="0" borderId="0" xfId="1" applyFont="1" applyAlignment="1">
      <alignment vertical="justify"/>
    </xf>
    <xf numFmtId="0" fontId="13" fillId="3" borderId="0" xfId="1" applyFont="1" applyFill="1" applyBorder="1" applyAlignment="1">
      <alignment horizontal="left" wrapText="1"/>
    </xf>
    <xf numFmtId="0" fontId="13" fillId="3" borderId="0" xfId="1" applyFont="1" applyFill="1" applyBorder="1" applyAlignment="1">
      <alignment horizontal="center"/>
    </xf>
    <xf numFmtId="0" fontId="12" fillId="3" borderId="0" xfId="1" applyFont="1" applyFill="1" applyBorder="1" applyAlignment="1">
      <alignment vertical="justify"/>
    </xf>
    <xf numFmtId="0" fontId="3" fillId="3" borderId="0" xfId="1" applyFont="1" applyFill="1" applyBorder="1" applyAlignment="1"/>
    <xf numFmtId="0" fontId="12" fillId="0" borderId="0" xfId="1" applyFont="1" applyBorder="1" applyAlignment="1">
      <alignment vertical="justify"/>
    </xf>
    <xf numFmtId="4" fontId="6" fillId="0" borderId="1" xfId="0" applyNumberFormat="1" applyFont="1" applyBorder="1" applyAlignment="1">
      <alignment vertical="center" wrapText="1"/>
    </xf>
    <xf numFmtId="0" fontId="13" fillId="0" borderId="0" xfId="1" applyFont="1" applyBorder="1" applyAlignment="1"/>
    <xf numFmtId="0" fontId="3" fillId="0" borderId="0" xfId="1" applyFont="1" applyFill="1" applyAlignment="1">
      <alignment horizontal="right"/>
    </xf>
    <xf numFmtId="0" fontId="16" fillId="0" borderId="0" xfId="0" applyFont="1"/>
    <xf numFmtId="0" fontId="6" fillId="0" borderId="0" xfId="0" applyFont="1" applyAlignment="1">
      <alignment horizontal="center"/>
    </xf>
    <xf numFmtId="0" fontId="21" fillId="0" borderId="0" xfId="0" applyFont="1"/>
    <xf numFmtId="0" fontId="18" fillId="0" borderId="0" xfId="1" applyFont="1" applyAlignment="1"/>
    <xf numFmtId="9" fontId="6" fillId="0" borderId="1" xfId="2" applyFont="1" applyBorder="1"/>
    <xf numFmtId="0" fontId="2" fillId="0" borderId="0" xfId="1" applyFont="1" applyFill="1" applyAlignment="1"/>
    <xf numFmtId="0" fontId="6" fillId="0" borderId="37" xfId="0" applyFont="1" applyBorder="1" applyAlignment="1">
      <alignment vertical="center" wrapText="1"/>
    </xf>
    <xf numFmtId="0" fontId="6" fillId="0" borderId="39" xfId="0" applyFont="1" applyBorder="1" applyAlignment="1">
      <alignment vertical="center" wrapText="1"/>
    </xf>
    <xf numFmtId="0" fontId="6" fillId="0" borderId="27" xfId="0" applyFont="1" applyBorder="1" applyAlignment="1">
      <alignment horizontal="right"/>
    </xf>
    <xf numFmtId="0" fontId="7" fillId="0" borderId="27" xfId="0" applyFont="1" applyBorder="1" applyAlignment="1">
      <alignment horizontal="right"/>
    </xf>
    <xf numFmtId="16" fontId="6" fillId="0" borderId="27" xfId="0" applyNumberFormat="1" applyFont="1" applyBorder="1" applyAlignment="1">
      <alignment horizontal="right"/>
    </xf>
    <xf numFmtId="0" fontId="6" fillId="0" borderId="0" xfId="0" applyFont="1" applyBorder="1"/>
    <xf numFmtId="0" fontId="6" fillId="0" borderId="27" xfId="0" applyFont="1" applyBorder="1" applyAlignment="1">
      <alignment horizontal="right" vertical="center"/>
    </xf>
    <xf numFmtId="3" fontId="7" fillId="0" borderId="8" xfId="0" applyNumberFormat="1" applyFont="1" applyBorder="1" applyAlignment="1">
      <alignment vertical="center" wrapText="1"/>
    </xf>
    <xf numFmtId="3" fontId="6" fillId="0" borderId="8" xfId="0" applyNumberFormat="1" applyFont="1" applyBorder="1"/>
    <xf numFmtId="0" fontId="6" fillId="0" borderId="8" xfId="0" applyFont="1" applyBorder="1"/>
    <xf numFmtId="0" fontId="6" fillId="0" borderId="9" xfId="0" applyFont="1" applyBorder="1"/>
    <xf numFmtId="3" fontId="7" fillId="0" borderId="40" xfId="0" applyNumberFormat="1" applyFont="1" applyBorder="1" applyAlignment="1">
      <alignment vertical="center" wrapText="1"/>
    </xf>
    <xf numFmtId="4" fontId="6" fillId="0" borderId="40" xfId="0" applyNumberFormat="1" applyFont="1" applyBorder="1" applyAlignment="1">
      <alignment vertical="center" wrapText="1"/>
    </xf>
    <xf numFmtId="3" fontId="6" fillId="0" borderId="40" xfId="0" applyNumberFormat="1" applyFont="1" applyBorder="1" applyAlignment="1">
      <alignment vertical="center" wrapText="1"/>
    </xf>
    <xf numFmtId="3" fontId="6" fillId="0" borderId="45" xfId="0" applyNumberFormat="1" applyFont="1" applyBorder="1"/>
    <xf numFmtId="3" fontId="7" fillId="0" borderId="27" xfId="0" applyNumberFormat="1" applyFont="1" applyBorder="1" applyAlignment="1">
      <alignment vertical="center" wrapText="1"/>
    </xf>
    <xf numFmtId="3" fontId="6" fillId="0" borderId="27" xfId="0" applyNumberFormat="1" applyFont="1" applyBorder="1" applyAlignment="1">
      <alignment vertical="center" wrapText="1"/>
    </xf>
    <xf numFmtId="3" fontId="7" fillId="0" borderId="28" xfId="0" applyNumberFormat="1" applyFont="1" applyBorder="1"/>
    <xf numFmtId="3" fontId="7" fillId="0" borderId="49" xfId="0" applyNumberFormat="1" applyFont="1" applyBorder="1" applyAlignment="1">
      <alignment vertical="center" wrapText="1"/>
    </xf>
    <xf numFmtId="3" fontId="7" fillId="0" borderId="37" xfId="0" applyNumberFormat="1" applyFont="1" applyBorder="1" applyAlignment="1">
      <alignment vertical="center" wrapText="1"/>
    </xf>
    <xf numFmtId="3" fontId="7" fillId="0" borderId="50" xfId="0" applyNumberFormat="1" applyFont="1" applyBorder="1" applyAlignment="1">
      <alignment vertical="center" wrapText="1"/>
    </xf>
    <xf numFmtId="3" fontId="6" fillId="0" borderId="26" xfId="0" applyNumberFormat="1" applyFont="1" applyBorder="1"/>
    <xf numFmtId="3" fontId="6" fillId="0" borderId="5" xfId="0" applyNumberFormat="1" applyFont="1" applyBorder="1"/>
    <xf numFmtId="3" fontId="6" fillId="0" borderId="43" xfId="0" applyNumberFormat="1" applyFont="1" applyBorder="1"/>
    <xf numFmtId="3" fontId="6" fillId="0" borderId="10" xfId="0" applyNumberFormat="1" applyFont="1" applyBorder="1"/>
    <xf numFmtId="3" fontId="6" fillId="0" borderId="2" xfId="0" applyNumberFormat="1" applyFont="1" applyBorder="1" applyAlignment="1">
      <alignment vertical="center" wrapText="1"/>
    </xf>
    <xf numFmtId="3" fontId="7" fillId="0" borderId="2" xfId="0" applyNumberFormat="1" applyFont="1" applyBorder="1" applyAlignment="1">
      <alignment vertical="center" wrapText="1"/>
    </xf>
    <xf numFmtId="3" fontId="7" fillId="0" borderId="3" xfId="0" applyNumberFormat="1" applyFont="1" applyBorder="1" applyAlignment="1">
      <alignment vertical="center" wrapText="1"/>
    </xf>
    <xf numFmtId="0" fontId="26" fillId="0" borderId="0" xfId="0" applyFont="1"/>
    <xf numFmtId="0" fontId="24" fillId="0" borderId="0" xfId="1" applyFont="1" applyBorder="1" applyAlignment="1">
      <alignment horizontal="center"/>
    </xf>
    <xf numFmtId="0" fontId="14" fillId="0" borderId="0" xfId="1" applyFont="1" applyBorder="1" applyAlignment="1">
      <alignment horizontal="center"/>
    </xf>
    <xf numFmtId="0" fontId="24" fillId="0" borderId="0" xfId="1" applyFont="1" applyBorder="1" applyAlignment="1"/>
    <xf numFmtId="0" fontId="14" fillId="0" borderId="0" xfId="1" applyFont="1" applyBorder="1" applyAlignment="1"/>
    <xf numFmtId="0" fontId="3" fillId="0" borderId="0" xfId="1" applyFont="1" applyBorder="1" applyAlignment="1">
      <alignment horizontal="left"/>
    </xf>
    <xf numFmtId="0" fontId="18" fillId="0" borderId="0" xfId="0" applyFont="1"/>
    <xf numFmtId="0" fontId="3" fillId="0" borderId="0" xfId="1" applyFont="1" applyFill="1" applyAlignment="1"/>
    <xf numFmtId="0" fontId="19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11" xfId="0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18" fillId="5" borderId="36" xfId="0" applyFont="1" applyFill="1" applyBorder="1" applyAlignment="1">
      <alignment horizontal="center"/>
    </xf>
    <xf numFmtId="0" fontId="18" fillId="0" borderId="28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45" xfId="0" applyFont="1" applyBorder="1" applyAlignment="1">
      <alignment horizontal="center" vertical="center" wrapText="1"/>
    </xf>
    <xf numFmtId="3" fontId="7" fillId="0" borderId="47" xfId="0" applyNumberFormat="1" applyFont="1" applyBorder="1" applyAlignment="1">
      <alignment vertical="center" wrapText="1"/>
    </xf>
    <xf numFmtId="3" fontId="7" fillId="0" borderId="44" xfId="0" applyNumberFormat="1" applyFont="1" applyBorder="1" applyAlignment="1">
      <alignment vertical="center" wrapText="1"/>
    </xf>
    <xf numFmtId="3" fontId="7" fillId="0" borderId="28" xfId="0" applyNumberFormat="1" applyFont="1" applyBorder="1" applyAlignment="1">
      <alignment vertical="center" wrapText="1"/>
    </xf>
    <xf numFmtId="0" fontId="6" fillId="0" borderId="26" xfId="0" applyFont="1" applyBorder="1" applyAlignment="1">
      <alignment horizontal="right"/>
    </xf>
    <xf numFmtId="3" fontId="7" fillId="0" borderId="5" xfId="0" applyNumberFormat="1" applyFont="1" applyBorder="1" applyAlignment="1">
      <alignment vertical="center" wrapText="1"/>
    </xf>
    <xf numFmtId="3" fontId="7" fillId="0" borderId="26" xfId="0" applyNumberFormat="1" applyFont="1" applyBorder="1" applyAlignment="1">
      <alignment vertical="center" wrapText="1"/>
    </xf>
    <xf numFmtId="10" fontId="27" fillId="0" borderId="27" xfId="0" applyNumberFormat="1" applyFont="1" applyBorder="1" applyAlignment="1">
      <alignment horizontal="right"/>
    </xf>
    <xf numFmtId="0" fontId="6" fillId="0" borderId="49" xfId="0" applyFont="1" applyBorder="1" applyAlignment="1">
      <alignment horizontal="right" vertical="center"/>
    </xf>
    <xf numFmtId="0" fontId="7" fillId="0" borderId="18" xfId="0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6" fillId="0" borderId="18" xfId="0" applyFont="1" applyBorder="1" applyAlignment="1">
      <alignment horizontal="left" vertical="center" wrapText="1" indent="2"/>
    </xf>
    <xf numFmtId="0" fontId="6" fillId="0" borderId="18" xfId="0" applyFont="1" applyBorder="1" applyAlignment="1">
      <alignment horizontal="left" vertical="center" wrapText="1" indent="4"/>
    </xf>
    <xf numFmtId="0" fontId="6" fillId="0" borderId="40" xfId="0" applyFont="1" applyBorder="1"/>
    <xf numFmtId="0" fontId="6" fillId="0" borderId="51" xfId="0" applyFont="1" applyBorder="1" applyAlignment="1">
      <alignment vertical="center" wrapText="1"/>
    </xf>
    <xf numFmtId="0" fontId="7" fillId="0" borderId="17" xfId="0" applyFont="1" applyBorder="1" applyAlignment="1">
      <alignment vertical="center" wrapText="1"/>
    </xf>
    <xf numFmtId="0" fontId="7" fillId="0" borderId="46" xfId="0" applyFont="1" applyBorder="1" applyAlignment="1">
      <alignment vertical="center" wrapText="1"/>
    </xf>
    <xf numFmtId="0" fontId="4" fillId="0" borderId="19" xfId="0" applyFont="1" applyBorder="1" applyAlignment="1">
      <alignment vertical="center" wrapText="1"/>
    </xf>
    <xf numFmtId="0" fontId="18" fillId="0" borderId="25" xfId="0" applyFont="1" applyBorder="1" applyAlignment="1">
      <alignment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61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7" fillId="6" borderId="27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 wrapText="1"/>
    </xf>
    <xf numFmtId="0" fontId="18" fillId="6" borderId="7" xfId="0" applyFont="1" applyFill="1" applyBorder="1" applyAlignment="1">
      <alignment horizontal="center" vertical="center" wrapText="1"/>
    </xf>
    <xf numFmtId="0" fontId="7" fillId="6" borderId="40" xfId="0" applyFont="1" applyFill="1" applyBorder="1" applyAlignment="1">
      <alignment horizontal="center" vertical="center" wrapText="1"/>
    </xf>
    <xf numFmtId="16" fontId="7" fillId="0" borderId="27" xfId="0" applyNumberFormat="1" applyFont="1" applyBorder="1" applyAlignment="1">
      <alignment horizontal="right"/>
    </xf>
    <xf numFmtId="0" fontId="7" fillId="0" borderId="44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6" fillId="0" borderId="4" xfId="0" applyFont="1" applyBorder="1"/>
    <xf numFmtId="0" fontId="7" fillId="0" borderId="2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4" fontId="6" fillId="0" borderId="18" xfId="0" applyNumberFormat="1" applyFont="1" applyBorder="1" applyAlignment="1">
      <alignment vertical="center" wrapText="1"/>
    </xf>
    <xf numFmtId="3" fontId="6" fillId="0" borderId="18" xfId="0" applyNumberFormat="1" applyFont="1" applyBorder="1" applyAlignment="1">
      <alignment vertical="center" wrapText="1"/>
    </xf>
    <xf numFmtId="0" fontId="7" fillId="6" borderId="4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justify" vertical="center" wrapText="1"/>
    </xf>
    <xf numFmtId="0" fontId="5" fillId="0" borderId="23" xfId="0" applyFont="1" applyBorder="1" applyAlignment="1">
      <alignment horizontal="justify" vertical="center" wrapText="1"/>
    </xf>
    <xf numFmtId="0" fontId="21" fillId="0" borderId="26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21" fillId="0" borderId="27" xfId="0" applyFont="1" applyBorder="1" applyAlignment="1">
      <alignment horizontal="center" vertical="center" wrapText="1"/>
    </xf>
    <xf numFmtId="0" fontId="7" fillId="0" borderId="26" xfId="1" applyFont="1" applyBorder="1" applyAlignment="1"/>
    <xf numFmtId="3" fontId="6" fillId="0" borderId="8" xfId="0" applyNumberFormat="1" applyFont="1" applyBorder="1" applyAlignment="1">
      <alignment vertical="center" wrapText="1"/>
    </xf>
    <xf numFmtId="0" fontId="5" fillId="0" borderId="18" xfId="0" applyFont="1" applyBorder="1" applyAlignment="1">
      <alignment horizontal="justify" vertical="center" wrapText="1"/>
    </xf>
    <xf numFmtId="0" fontId="5" fillId="0" borderId="19" xfId="0" applyFont="1" applyBorder="1" applyAlignment="1">
      <alignment horizontal="justify" vertical="center" wrapText="1"/>
    </xf>
    <xf numFmtId="0" fontId="6" fillId="0" borderId="15" xfId="0" applyFont="1" applyBorder="1" applyAlignment="1">
      <alignment horizontal="center" vertical="center"/>
    </xf>
    <xf numFmtId="0" fontId="5" fillId="0" borderId="48" xfId="0" applyFont="1" applyBorder="1" applyAlignment="1">
      <alignment horizontal="justify" vertical="center" wrapText="1"/>
    </xf>
    <xf numFmtId="0" fontId="6" fillId="0" borderId="42" xfId="0" applyFont="1" applyBorder="1" applyAlignment="1">
      <alignment vertical="center" wrapText="1"/>
    </xf>
    <xf numFmtId="0" fontId="6" fillId="0" borderId="71" xfId="0" applyFont="1" applyBorder="1" applyAlignment="1">
      <alignment vertical="center" wrapText="1"/>
    </xf>
    <xf numFmtId="0" fontId="5" fillId="0" borderId="17" xfId="0" applyFont="1" applyBorder="1" applyAlignment="1">
      <alignment horizontal="justify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7" fillId="0" borderId="28" xfId="1" applyFont="1" applyBorder="1" applyAlignment="1">
      <alignment vertical="center"/>
    </xf>
    <xf numFmtId="0" fontId="7" fillId="0" borderId="52" xfId="0" applyFont="1" applyBorder="1" applyAlignment="1">
      <alignment vertical="center" wrapText="1"/>
    </xf>
    <xf numFmtId="0" fontId="6" fillId="0" borderId="5" xfId="0" applyFont="1" applyBorder="1"/>
    <xf numFmtId="0" fontId="6" fillId="0" borderId="6" xfId="0" applyFont="1" applyBorder="1"/>
    <xf numFmtId="0" fontId="18" fillId="0" borderId="16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right"/>
    </xf>
    <xf numFmtId="0" fontId="7" fillId="0" borderId="15" xfId="0" applyFont="1" applyBorder="1" applyAlignment="1">
      <alignment horizontal="right"/>
    </xf>
    <xf numFmtId="0" fontId="6" fillId="0" borderId="15" xfId="0" applyFont="1" applyBorder="1" applyAlignment="1">
      <alignment horizontal="right"/>
    </xf>
    <xf numFmtId="16" fontId="6" fillId="0" borderId="15" xfId="0" applyNumberFormat="1" applyFont="1" applyBorder="1" applyAlignment="1">
      <alignment horizontal="right"/>
    </xf>
    <xf numFmtId="0" fontId="6" fillId="0" borderId="15" xfId="0" applyFont="1" applyBorder="1" applyAlignment="1">
      <alignment horizontal="right" vertical="center"/>
    </xf>
    <xf numFmtId="0" fontId="7" fillId="0" borderId="15" xfId="0" applyFont="1" applyBorder="1" applyAlignment="1">
      <alignment horizontal="right" vertical="center"/>
    </xf>
    <xf numFmtId="0" fontId="6" fillId="0" borderId="16" xfId="0" applyFont="1" applyBorder="1" applyAlignment="1">
      <alignment horizontal="right"/>
    </xf>
    <xf numFmtId="0" fontId="7" fillId="0" borderId="25" xfId="0" applyFont="1" applyBorder="1" applyAlignment="1">
      <alignment horizontal="right"/>
    </xf>
    <xf numFmtId="4" fontId="6" fillId="0" borderId="45" xfId="0" applyNumberFormat="1" applyFont="1" applyBorder="1" applyAlignment="1">
      <alignment vertical="center" wrapText="1"/>
    </xf>
    <xf numFmtId="4" fontId="6" fillId="0" borderId="8" xfId="0" applyNumberFormat="1" applyFont="1" applyBorder="1" applyAlignment="1">
      <alignment vertical="center" wrapText="1"/>
    </xf>
    <xf numFmtId="9" fontId="6" fillId="0" borderId="8" xfId="2" applyFont="1" applyBorder="1"/>
    <xf numFmtId="0" fontId="7" fillId="0" borderId="44" xfId="0" applyFont="1" applyBorder="1" applyAlignment="1">
      <alignment horizontal="right"/>
    </xf>
    <xf numFmtId="0" fontId="6" fillId="0" borderId="19" xfId="0" applyFont="1" applyBorder="1" applyAlignment="1">
      <alignment vertical="center" wrapText="1"/>
    </xf>
    <xf numFmtId="0" fontId="7" fillId="6" borderId="1" xfId="0" applyFont="1" applyFill="1" applyBorder="1" applyAlignment="1">
      <alignment horizontal="center" vertical="center" wrapText="1"/>
    </xf>
    <xf numFmtId="4" fontId="6" fillId="0" borderId="19" xfId="0" applyNumberFormat="1" applyFont="1" applyBorder="1" applyAlignment="1">
      <alignment vertical="center" wrapText="1"/>
    </xf>
    <xf numFmtId="0" fontId="7" fillId="0" borderId="51" xfId="0" applyFont="1" applyBorder="1" applyAlignment="1">
      <alignment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7" fillId="0" borderId="72" xfId="0" applyFont="1" applyBorder="1" applyAlignment="1">
      <alignment horizontal="right"/>
    </xf>
    <xf numFmtId="0" fontId="7" fillId="0" borderId="61" xfId="0" applyFont="1" applyBorder="1" applyAlignment="1">
      <alignment horizontal="right" vertical="center"/>
    </xf>
    <xf numFmtId="0" fontId="7" fillId="0" borderId="14" xfId="0" applyFont="1" applyBorder="1" applyAlignment="1">
      <alignment horizontal="right" vertical="center"/>
    </xf>
    <xf numFmtId="0" fontId="7" fillId="0" borderId="36" xfId="0" applyFont="1" applyBorder="1" applyAlignment="1">
      <alignment horizontal="right"/>
    </xf>
    <xf numFmtId="0" fontId="18" fillId="0" borderId="25" xfId="0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/>
    </xf>
    <xf numFmtId="0" fontId="30" fillId="0" borderId="0" xfId="0" applyFont="1" applyAlignment="1">
      <alignment vertical="center"/>
    </xf>
    <xf numFmtId="0" fontId="18" fillId="8" borderId="36" xfId="0" applyFont="1" applyFill="1" applyBorder="1" applyAlignment="1">
      <alignment horizontal="center"/>
    </xf>
    <xf numFmtId="0" fontId="2" fillId="0" borderId="0" xfId="1" applyFont="1"/>
    <xf numFmtId="49" fontId="21" fillId="0" borderId="16" xfId="1" applyNumberFormat="1" applyFont="1" applyBorder="1" applyAlignment="1">
      <alignment horizontal="center" vertical="center" wrapText="1"/>
    </xf>
    <xf numFmtId="49" fontId="19" fillId="0" borderId="14" xfId="1" applyNumberFormat="1" applyFont="1" applyBorder="1" applyAlignment="1">
      <alignment horizontal="center" vertical="center" wrapText="1"/>
    </xf>
    <xf numFmtId="0" fontId="19" fillId="0" borderId="17" xfId="1" applyFont="1" applyBorder="1" applyAlignment="1">
      <alignment vertical="center" wrapText="1"/>
    </xf>
    <xf numFmtId="49" fontId="21" fillId="0" borderId="15" xfId="1" applyNumberFormat="1" applyFont="1" applyBorder="1" applyAlignment="1">
      <alignment horizontal="center" vertical="center" wrapText="1"/>
    </xf>
    <xf numFmtId="0" fontId="21" fillId="0" borderId="18" xfId="1" applyFont="1" applyBorder="1" applyAlignment="1">
      <alignment vertical="center" wrapText="1"/>
    </xf>
    <xf numFmtId="49" fontId="19" fillId="0" borderId="36" xfId="1" applyNumberFormat="1" applyFont="1" applyBorder="1" applyAlignment="1">
      <alignment horizontal="center" vertical="center" wrapText="1"/>
    </xf>
    <xf numFmtId="0" fontId="21" fillId="0" borderId="19" xfId="1" applyFont="1" applyBorder="1" applyAlignment="1">
      <alignment vertical="center" wrapText="1"/>
    </xf>
    <xf numFmtId="0" fontId="31" fillId="0" borderId="18" xfId="1" applyFont="1" applyBorder="1" applyAlignment="1">
      <alignment vertical="center" wrapText="1"/>
    </xf>
    <xf numFmtId="0" fontId="6" fillId="0" borderId="0" xfId="1" applyFont="1" applyAlignment="1">
      <alignment vertical="center"/>
    </xf>
    <xf numFmtId="0" fontId="19" fillId="0" borderId="34" xfId="1" applyFont="1" applyBorder="1" applyAlignment="1">
      <alignment vertical="center" wrapText="1"/>
    </xf>
    <xf numFmtId="0" fontId="21" fillId="0" borderId="34" xfId="1" applyFont="1" applyBorder="1" applyAlignment="1">
      <alignment vertical="center" wrapText="1"/>
    </xf>
    <xf numFmtId="0" fontId="2" fillId="0" borderId="0" xfId="1" applyFont="1" applyAlignment="1">
      <alignment horizontal="center"/>
    </xf>
    <xf numFmtId="0" fontId="32" fillId="0" borderId="30" xfId="1" applyFont="1" applyBorder="1" applyAlignment="1">
      <alignment horizontal="center"/>
    </xf>
    <xf numFmtId="0" fontId="21" fillId="0" borderId="14" xfId="1" applyFont="1" applyBorder="1" applyAlignment="1">
      <alignment horizontal="center" vertical="center" wrapText="1"/>
    </xf>
    <xf numFmtId="0" fontId="21" fillId="0" borderId="15" xfId="1" applyFont="1" applyBorder="1" applyAlignment="1">
      <alignment horizontal="center" vertical="center" wrapText="1"/>
    </xf>
    <xf numFmtId="0" fontId="21" fillId="0" borderId="16" xfId="1" applyFont="1" applyBorder="1" applyAlignment="1">
      <alignment horizontal="center" vertical="center" wrapText="1"/>
    </xf>
    <xf numFmtId="0" fontId="31" fillId="0" borderId="36" xfId="1" applyFont="1" applyBorder="1" applyAlignment="1">
      <alignment horizontal="center" vertical="center" wrapText="1"/>
    </xf>
    <xf numFmtId="0" fontId="21" fillId="0" borderId="36" xfId="1" applyFont="1" applyBorder="1" applyAlignment="1">
      <alignment horizontal="center" vertical="center" wrapText="1"/>
    </xf>
    <xf numFmtId="49" fontId="19" fillId="0" borderId="13" xfId="1" applyNumberFormat="1" applyFont="1" applyFill="1" applyBorder="1" applyAlignment="1">
      <alignment horizontal="center" vertical="center" wrapText="1"/>
    </xf>
    <xf numFmtId="0" fontId="19" fillId="0" borderId="19" xfId="1" applyFont="1" applyBorder="1" applyAlignment="1">
      <alignment horizontal="left" vertical="center" wrapText="1"/>
    </xf>
    <xf numFmtId="49" fontId="19" fillId="0" borderId="25" xfId="1" applyNumberFormat="1" applyFont="1" applyBorder="1" applyAlignment="1">
      <alignment horizontal="center" vertical="center" wrapText="1"/>
    </xf>
    <xf numFmtId="49" fontId="19" fillId="0" borderId="15" xfId="1" applyNumberFormat="1" applyFont="1" applyBorder="1" applyAlignment="1">
      <alignment horizontal="center" vertical="center" wrapText="1"/>
    </xf>
    <xf numFmtId="0" fontId="19" fillId="9" borderId="17" xfId="1" applyFont="1" applyFill="1" applyBorder="1" applyAlignment="1">
      <alignment vertical="center" wrapText="1"/>
    </xf>
    <xf numFmtId="0" fontId="21" fillId="9" borderId="14" xfId="1" applyFont="1" applyFill="1" applyBorder="1" applyAlignment="1">
      <alignment horizontal="center" vertical="center" wrapText="1"/>
    </xf>
    <xf numFmtId="0" fontId="19" fillId="6" borderId="14" xfId="1" applyFont="1" applyFill="1" applyBorder="1" applyAlignment="1">
      <alignment horizontal="center" vertical="center" wrapText="1"/>
    </xf>
    <xf numFmtId="0" fontId="19" fillId="6" borderId="16" xfId="1" applyFont="1" applyFill="1" applyBorder="1" applyAlignment="1">
      <alignment horizontal="center" vertical="center" wrapText="1"/>
    </xf>
    <xf numFmtId="0" fontId="6" fillId="0" borderId="0" xfId="1" applyFont="1"/>
    <xf numFmtId="0" fontId="7" fillId="0" borderId="30" xfId="1" applyFont="1" applyBorder="1" applyAlignment="1"/>
    <xf numFmtId="0" fontId="13" fillId="0" borderId="0" xfId="1" applyFont="1" applyBorder="1" applyAlignment="1">
      <alignment horizontal="center"/>
    </xf>
    <xf numFmtId="0" fontId="11" fillId="0" borderId="0" xfId="1"/>
    <xf numFmtId="49" fontId="37" fillId="0" borderId="25" xfId="1" applyNumberFormat="1" applyFont="1" applyBorder="1" applyAlignment="1">
      <alignment horizontal="center" vertical="center" wrapText="1"/>
    </xf>
    <xf numFmtId="49" fontId="37" fillId="0" borderId="15" xfId="1" applyNumberFormat="1" applyFont="1" applyBorder="1" applyAlignment="1">
      <alignment horizontal="center" vertical="center" wrapText="1"/>
    </xf>
    <xf numFmtId="0" fontId="35" fillId="0" borderId="15" xfId="1" applyFont="1" applyBorder="1" applyAlignment="1">
      <alignment vertical="center" wrapText="1"/>
    </xf>
    <xf numFmtId="49" fontId="37" fillId="0" borderId="61" xfId="1" applyNumberFormat="1" applyFont="1" applyBorder="1" applyAlignment="1">
      <alignment horizontal="center" vertical="center" wrapText="1"/>
    </xf>
    <xf numFmtId="0" fontId="38" fillId="0" borderId="0" xfId="1" applyFont="1" applyAlignment="1">
      <alignment horizontal="right"/>
    </xf>
    <xf numFmtId="166" fontId="7" fillId="0" borderId="35" xfId="0" applyNumberFormat="1" applyFont="1" applyFill="1" applyBorder="1" applyAlignment="1">
      <alignment vertical="center"/>
    </xf>
    <xf numFmtId="0" fontId="16" fillId="4" borderId="34" xfId="0" applyFont="1" applyFill="1" applyBorder="1"/>
    <xf numFmtId="0" fontId="6" fillId="4" borderId="34" xfId="0" applyFont="1" applyFill="1" applyBorder="1"/>
    <xf numFmtId="0" fontId="6" fillId="0" borderId="0" xfId="0" applyFont="1" applyFill="1" applyBorder="1"/>
    <xf numFmtId="0" fontId="16" fillId="0" borderId="0" xfId="0" applyFont="1" applyFill="1" applyBorder="1"/>
    <xf numFmtId="10" fontId="6" fillId="0" borderId="0" xfId="0" applyNumberFormat="1" applyFont="1" applyFill="1" applyBorder="1"/>
    <xf numFmtId="0" fontId="6" fillId="0" borderId="72" xfId="0" applyFont="1" applyBorder="1" applyAlignment="1">
      <alignment horizontal="right"/>
    </xf>
    <xf numFmtId="0" fontId="18" fillId="0" borderId="64" xfId="0" applyFont="1" applyBorder="1" applyAlignment="1">
      <alignment horizontal="left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45" xfId="0" applyFont="1" applyBorder="1" applyAlignment="1">
      <alignment horizontal="left" vertical="center" wrapText="1"/>
    </xf>
    <xf numFmtId="0" fontId="18" fillId="0" borderId="16" xfId="0" applyFont="1" applyBorder="1" applyAlignment="1">
      <alignment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21" fillId="0" borderId="0" xfId="1" applyFont="1" applyBorder="1" applyAlignment="1">
      <alignment vertical="center" wrapText="1"/>
    </xf>
    <xf numFmtId="0" fontId="21" fillId="0" borderId="56" xfId="1" applyFont="1" applyBorder="1" applyAlignment="1">
      <alignment vertical="center" wrapText="1"/>
    </xf>
    <xf numFmtId="0" fontId="21" fillId="0" borderId="13" xfId="1" applyFont="1" applyBorder="1" applyAlignment="1">
      <alignment horizontal="center" vertical="center" wrapText="1"/>
    </xf>
    <xf numFmtId="49" fontId="19" fillId="0" borderId="15" xfId="1" applyNumberFormat="1" applyFont="1" applyFill="1" applyBorder="1" applyAlignment="1">
      <alignment horizontal="center" vertical="center" wrapText="1"/>
    </xf>
    <xf numFmtId="49" fontId="19" fillId="0" borderId="14" xfId="1" applyNumberFormat="1" applyFont="1" applyFill="1" applyBorder="1" applyAlignment="1">
      <alignment horizontal="center" vertical="center" wrapText="1"/>
    </xf>
    <xf numFmtId="0" fontId="19" fillId="0" borderId="14" xfId="1" applyFont="1" applyFill="1" applyBorder="1" applyAlignment="1">
      <alignment horizontal="center" vertical="center" wrapText="1"/>
    </xf>
    <xf numFmtId="0" fontId="33" fillId="0" borderId="30" xfId="1" applyFont="1" applyBorder="1" applyAlignment="1"/>
    <xf numFmtId="0" fontId="33" fillId="0" borderId="0" xfId="1" applyFont="1" applyBorder="1" applyAlignment="1"/>
    <xf numFmtId="0" fontId="11" fillId="0" borderId="0" xfId="1" applyBorder="1"/>
    <xf numFmtId="0" fontId="28" fillId="0" borderId="0" xfId="1" applyFont="1" applyBorder="1" applyAlignment="1"/>
    <xf numFmtId="0" fontId="35" fillId="0" borderId="32" xfId="1" applyFont="1" applyBorder="1" applyAlignment="1">
      <alignment vertical="center" wrapText="1"/>
    </xf>
    <xf numFmtId="49" fontId="37" fillId="0" borderId="48" xfId="1" applyNumberFormat="1" applyFont="1" applyBorder="1" applyAlignment="1">
      <alignment horizontal="center" vertical="center" wrapText="1"/>
    </xf>
    <xf numFmtId="49" fontId="37" fillId="0" borderId="56" xfId="1" applyNumberFormat="1" applyFont="1" applyBorder="1" applyAlignment="1">
      <alignment horizontal="center" vertical="center" wrapText="1"/>
    </xf>
    <xf numFmtId="49" fontId="37" fillId="0" borderId="23" xfId="1" applyNumberFormat="1" applyFont="1" applyBorder="1" applyAlignment="1">
      <alignment horizontal="center" vertical="center" wrapText="1"/>
    </xf>
    <xf numFmtId="49" fontId="37" fillId="0" borderId="29" xfId="1" applyNumberFormat="1" applyFont="1" applyBorder="1" applyAlignment="1">
      <alignment horizontal="center" vertical="center" wrapText="1"/>
    </xf>
    <xf numFmtId="0" fontId="37" fillId="0" borderId="14" xfId="1" applyFont="1" applyBorder="1" applyAlignment="1">
      <alignment horizontal="left" vertical="center" wrapText="1"/>
    </xf>
    <xf numFmtId="0" fontId="33" fillId="4" borderId="33" xfId="1" applyFont="1" applyFill="1" applyBorder="1" applyAlignment="1"/>
    <xf numFmtId="0" fontId="11" fillId="4" borderId="34" xfId="1" applyFill="1" applyBorder="1"/>
    <xf numFmtId="0" fontId="11" fillId="4" borderId="35" xfId="1" applyFill="1" applyBorder="1"/>
    <xf numFmtId="9" fontId="16" fillId="0" borderId="15" xfId="0" applyNumberFormat="1" applyFont="1" applyBorder="1" applyAlignment="1">
      <alignment horizontal="center" vertical="center" wrapText="1"/>
    </xf>
    <xf numFmtId="9" fontId="39" fillId="0" borderId="14" xfId="0" applyNumberFormat="1" applyFont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 wrapText="1"/>
    </xf>
    <xf numFmtId="3" fontId="7" fillId="0" borderId="38" xfId="0" applyNumberFormat="1" applyFont="1" applyBorder="1" applyAlignment="1">
      <alignment vertical="center" wrapText="1"/>
    </xf>
    <xf numFmtId="0" fontId="19" fillId="0" borderId="36" xfId="0" applyFont="1" applyBorder="1" applyAlignment="1">
      <alignment horizontal="right" vertical="center"/>
    </xf>
    <xf numFmtId="0" fontId="19" fillId="0" borderId="34" xfId="0" applyFont="1" applyBorder="1" applyAlignment="1">
      <alignment vertical="center" wrapText="1"/>
    </xf>
    <xf numFmtId="4" fontId="19" fillId="0" borderId="75" xfId="0" applyNumberFormat="1" applyFont="1" applyBorder="1" applyAlignment="1">
      <alignment vertical="center" wrapText="1"/>
    </xf>
    <xf numFmtId="4" fontId="19" fillId="0" borderId="53" xfId="0" applyNumberFormat="1" applyFont="1" applyBorder="1" applyAlignment="1">
      <alignment vertical="center" wrapText="1"/>
    </xf>
    <xf numFmtId="4" fontId="19" fillId="0" borderId="76" xfId="0" applyNumberFormat="1" applyFont="1" applyBorder="1" applyAlignment="1">
      <alignment vertical="center" wrapText="1"/>
    </xf>
    <xf numFmtId="4" fontId="19" fillId="0" borderId="57" xfId="0" applyNumberFormat="1" applyFont="1" applyBorder="1" applyAlignment="1">
      <alignment vertical="center" wrapText="1"/>
    </xf>
    <xf numFmtId="0" fontId="18" fillId="0" borderId="57" xfId="0" applyFont="1" applyFill="1" applyBorder="1" applyAlignment="1">
      <alignment horizontal="center" vertical="center"/>
    </xf>
    <xf numFmtId="0" fontId="18" fillId="0" borderId="36" xfId="0" applyFont="1" applyFill="1" applyBorder="1" applyAlignment="1">
      <alignment horizontal="center" vertical="center" wrapText="1"/>
    </xf>
    <xf numFmtId="0" fontId="18" fillId="0" borderId="57" xfId="0" applyFont="1" applyFill="1" applyBorder="1" applyAlignment="1">
      <alignment horizontal="center" vertical="center" wrapText="1"/>
    </xf>
    <xf numFmtId="0" fontId="18" fillId="0" borderId="75" xfId="0" applyFont="1" applyFill="1" applyBorder="1" applyAlignment="1">
      <alignment horizontal="center" vertical="center" wrapText="1"/>
    </xf>
    <xf numFmtId="166" fontId="18" fillId="0" borderId="75" xfId="0" applyNumberFormat="1" applyFont="1" applyFill="1" applyBorder="1" applyAlignment="1">
      <alignment horizontal="center" vertical="center" wrapText="1"/>
    </xf>
    <xf numFmtId="166" fontId="18" fillId="0" borderId="53" xfId="0" applyNumberFormat="1" applyFont="1" applyFill="1" applyBorder="1" applyAlignment="1">
      <alignment horizontal="center" vertical="center" wrapText="1"/>
    </xf>
    <xf numFmtId="166" fontId="18" fillId="0" borderId="76" xfId="0" applyNumberFormat="1" applyFont="1" applyFill="1" applyBorder="1" applyAlignment="1">
      <alignment horizontal="center" vertical="center" wrapText="1"/>
    </xf>
    <xf numFmtId="166" fontId="18" fillId="0" borderId="57" xfId="0" applyNumberFormat="1" applyFont="1" applyFill="1" applyBorder="1" applyAlignment="1">
      <alignment horizontal="center" vertical="center" wrapText="1"/>
    </xf>
    <xf numFmtId="166" fontId="18" fillId="0" borderId="58" xfId="0" applyNumberFormat="1" applyFont="1" applyFill="1" applyBorder="1" applyAlignment="1">
      <alignment horizontal="center" vertical="center" wrapText="1"/>
    </xf>
    <xf numFmtId="0" fontId="18" fillId="0" borderId="0" xfId="0" applyFont="1" applyFill="1"/>
    <xf numFmtId="0" fontId="7" fillId="0" borderId="57" xfId="0" applyFont="1" applyFill="1" applyBorder="1" applyAlignment="1">
      <alignment horizontal="right"/>
    </xf>
    <xf numFmtId="0" fontId="18" fillId="0" borderId="57" xfId="0" applyFont="1" applyFill="1" applyBorder="1" applyAlignment="1">
      <alignment vertical="center" wrapText="1"/>
    </xf>
    <xf numFmtId="0" fontId="18" fillId="0" borderId="75" xfId="0" applyFont="1" applyFill="1" applyBorder="1" applyAlignment="1">
      <alignment vertical="center" wrapText="1"/>
    </xf>
    <xf numFmtId="166" fontId="7" fillId="0" borderId="75" xfId="0" applyNumberFormat="1" applyFont="1" applyFill="1" applyBorder="1" applyAlignment="1">
      <alignment vertical="center" wrapText="1"/>
    </xf>
    <xf numFmtId="166" fontId="7" fillId="0" borderId="35" xfId="0" applyNumberFormat="1" applyFont="1" applyFill="1" applyBorder="1" applyAlignment="1">
      <alignment vertical="center" wrapText="1"/>
    </xf>
    <xf numFmtId="166" fontId="7" fillId="0" borderId="53" xfId="0" applyNumberFormat="1" applyFont="1" applyFill="1" applyBorder="1" applyAlignment="1">
      <alignment vertical="center" wrapText="1"/>
    </xf>
    <xf numFmtId="166" fontId="7" fillId="0" borderId="76" xfId="0" applyNumberFormat="1" applyFont="1" applyFill="1" applyBorder="1" applyAlignment="1">
      <alignment vertical="center" wrapText="1"/>
    </xf>
    <xf numFmtId="166" fontId="7" fillId="0" borderId="57" xfId="0" applyNumberFormat="1" applyFont="1" applyFill="1" applyBorder="1" applyAlignment="1">
      <alignment vertical="center" wrapText="1"/>
    </xf>
    <xf numFmtId="166" fontId="7" fillId="0" borderId="58" xfId="0" applyNumberFormat="1" applyFont="1" applyFill="1" applyBorder="1" applyAlignment="1">
      <alignment vertical="center" wrapText="1"/>
    </xf>
    <xf numFmtId="0" fontId="7" fillId="0" borderId="0" xfId="0" applyFont="1" applyFill="1"/>
    <xf numFmtId="0" fontId="40" fillId="0" borderId="0" xfId="0" applyFont="1"/>
    <xf numFmtId="0" fontId="13" fillId="4" borderId="33" xfId="0" applyFont="1" applyFill="1" applyBorder="1" applyAlignment="1">
      <alignment vertical="center"/>
    </xf>
    <xf numFmtId="3" fontId="6" fillId="0" borderId="10" xfId="0" applyNumberFormat="1" applyFont="1" applyFill="1" applyBorder="1" applyAlignment="1">
      <alignment vertical="center" wrapText="1"/>
    </xf>
    <xf numFmtId="4" fontId="6" fillId="0" borderId="5" xfId="0" applyNumberFormat="1" applyFont="1" applyFill="1" applyBorder="1" applyAlignment="1">
      <alignment vertical="center" wrapText="1"/>
    </xf>
    <xf numFmtId="4" fontId="6" fillId="0" borderId="43" xfId="0" applyNumberFormat="1" applyFont="1" applyFill="1" applyBorder="1" applyAlignment="1">
      <alignment vertical="center" wrapText="1"/>
    </xf>
    <xf numFmtId="3" fontId="6" fillId="0" borderId="26" xfId="0" applyNumberFormat="1" applyFont="1" applyFill="1" applyBorder="1" applyAlignment="1">
      <alignment vertical="center" wrapText="1"/>
    </xf>
    <xf numFmtId="3" fontId="6" fillId="0" borderId="5" xfId="0" applyNumberFormat="1" applyFont="1" applyFill="1" applyBorder="1" applyAlignment="1">
      <alignment vertical="center" wrapText="1"/>
    </xf>
    <xf numFmtId="3" fontId="6" fillId="0" borderId="6" xfId="0" applyNumberFormat="1" applyFont="1" applyFill="1" applyBorder="1" applyAlignment="1">
      <alignment vertical="center" wrapText="1"/>
    </xf>
    <xf numFmtId="4" fontId="6" fillId="0" borderId="6" xfId="0" applyNumberFormat="1" applyFont="1" applyFill="1" applyBorder="1" applyAlignment="1">
      <alignment vertical="center" wrapText="1"/>
    </xf>
    <xf numFmtId="3" fontId="6" fillId="0" borderId="73" xfId="0" applyNumberFormat="1" applyFont="1" applyFill="1" applyBorder="1" applyAlignment="1">
      <alignment vertical="center" wrapText="1"/>
    </xf>
    <xf numFmtId="4" fontId="6" fillId="0" borderId="54" xfId="0" applyNumberFormat="1" applyFont="1" applyFill="1" applyBorder="1" applyAlignment="1">
      <alignment vertical="center" wrapText="1"/>
    </xf>
    <xf numFmtId="4" fontId="6" fillId="0" borderId="74" xfId="0" applyNumberFormat="1" applyFont="1" applyFill="1" applyBorder="1" applyAlignment="1">
      <alignment vertical="center" wrapText="1"/>
    </xf>
    <xf numFmtId="3" fontId="6" fillId="0" borderId="72" xfId="0" applyNumberFormat="1" applyFont="1" applyFill="1" applyBorder="1" applyAlignment="1">
      <alignment vertical="center" wrapText="1"/>
    </xf>
    <xf numFmtId="3" fontId="6" fillId="0" borderId="54" xfId="0" applyNumberFormat="1" applyFont="1" applyFill="1" applyBorder="1" applyAlignment="1">
      <alignment vertical="center" wrapText="1"/>
    </xf>
    <xf numFmtId="3" fontId="6" fillId="0" borderId="55" xfId="0" applyNumberFormat="1" applyFont="1" applyFill="1" applyBorder="1" applyAlignment="1">
      <alignment vertical="center" wrapText="1"/>
    </xf>
    <xf numFmtId="4" fontId="6" fillId="0" borderId="55" xfId="0" applyNumberFormat="1" applyFont="1" applyFill="1" applyBorder="1" applyAlignment="1">
      <alignment vertic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78" xfId="0" applyFont="1" applyBorder="1" applyAlignment="1">
      <alignment horizontal="center" vertical="center" wrapText="1"/>
    </xf>
    <xf numFmtId="166" fontId="7" fillId="0" borderId="42" xfId="0" applyNumberFormat="1" applyFont="1" applyFill="1" applyBorder="1" applyAlignment="1">
      <alignment vertical="center"/>
    </xf>
    <xf numFmtId="166" fontId="7" fillId="0" borderId="65" xfId="0" applyNumberFormat="1" applyFont="1" applyFill="1" applyBorder="1" applyAlignment="1">
      <alignment vertical="center"/>
    </xf>
    <xf numFmtId="3" fontId="6" fillId="0" borderId="78" xfId="0" applyNumberFormat="1" applyFont="1" applyFill="1" applyBorder="1" applyAlignment="1">
      <alignment vertical="center" wrapText="1"/>
    </xf>
    <xf numFmtId="0" fontId="18" fillId="0" borderId="28" xfId="0" applyFont="1" applyBorder="1" applyAlignment="1">
      <alignment vertical="center" wrapText="1"/>
    </xf>
    <xf numFmtId="0" fontId="18" fillId="0" borderId="11" xfId="0" applyFont="1" applyBorder="1" applyAlignment="1">
      <alignment vertical="center" wrapText="1"/>
    </xf>
    <xf numFmtId="166" fontId="7" fillId="0" borderId="22" xfId="0" applyNumberFormat="1" applyFont="1" applyFill="1" applyBorder="1" applyAlignment="1">
      <alignment vertical="center" wrapText="1"/>
    </xf>
    <xf numFmtId="3" fontId="6" fillId="0" borderId="11" xfId="0" applyNumberFormat="1" applyFont="1" applyFill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16" fontId="6" fillId="0" borderId="14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4" xfId="0" applyFont="1" applyBorder="1" applyAlignment="1">
      <alignment vertical="center" wrapText="1"/>
    </xf>
    <xf numFmtId="0" fontId="6" fillId="0" borderId="27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29" fillId="0" borderId="27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6" fillId="0" borderId="7" xfId="0" applyFont="1" applyBorder="1" applyAlignment="1">
      <alignment vertical="center" wrapText="1"/>
    </xf>
    <xf numFmtId="0" fontId="16" fillId="0" borderId="8" xfId="0" applyFont="1" applyBorder="1" applyAlignment="1">
      <alignment vertical="center" wrapText="1"/>
    </xf>
    <xf numFmtId="0" fontId="16" fillId="0" borderId="9" xfId="0" applyFont="1" applyBorder="1" applyAlignment="1">
      <alignment vertical="center" wrapText="1"/>
    </xf>
    <xf numFmtId="0" fontId="6" fillId="0" borderId="61" xfId="0" applyFont="1" applyBorder="1" applyAlignment="1">
      <alignment horizontal="center" vertical="center"/>
    </xf>
    <xf numFmtId="0" fontId="5" fillId="0" borderId="30" xfId="0" applyFont="1" applyBorder="1" applyAlignment="1">
      <alignment horizontal="justify" vertical="center" wrapText="1"/>
    </xf>
    <xf numFmtId="0" fontId="10" fillId="0" borderId="18" xfId="1" applyFont="1" applyBorder="1" applyAlignment="1">
      <alignment vertical="center" wrapText="1"/>
    </xf>
    <xf numFmtId="49" fontId="19" fillId="4" borderId="14" xfId="1" applyNumberFormat="1" applyFont="1" applyFill="1" applyBorder="1" applyAlignment="1">
      <alignment horizontal="center" vertical="center" wrapText="1"/>
    </xf>
    <xf numFmtId="0" fontId="19" fillId="4" borderId="17" xfId="1" applyFont="1" applyFill="1" applyBorder="1" applyAlignment="1">
      <alignment horizontal="center" vertical="center" wrapText="1"/>
    </xf>
    <xf numFmtId="0" fontId="19" fillId="4" borderId="14" xfId="1" applyFont="1" applyFill="1" applyBorder="1" applyAlignment="1">
      <alignment horizontal="center" vertical="center" wrapText="1"/>
    </xf>
    <xf numFmtId="49" fontId="19" fillId="4" borderId="16" xfId="1" applyNumberFormat="1" applyFont="1" applyFill="1" applyBorder="1" applyAlignment="1">
      <alignment horizontal="center" vertical="center" wrapText="1"/>
    </xf>
    <xf numFmtId="0" fontId="19" fillId="4" borderId="19" xfId="1" applyFont="1" applyFill="1" applyBorder="1" applyAlignment="1">
      <alignment horizontal="center" vertical="center" wrapText="1"/>
    </xf>
    <xf numFmtId="0" fontId="19" fillId="4" borderId="16" xfId="1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8" fillId="4" borderId="7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15" fillId="4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15" fillId="4" borderId="7" xfId="1" applyFont="1" applyFill="1" applyBorder="1" applyAlignment="1">
      <alignment horizontal="center" vertical="center" wrapText="1"/>
    </xf>
    <xf numFmtId="0" fontId="3" fillId="0" borderId="27" xfId="1" applyFont="1" applyBorder="1" applyAlignment="1">
      <alignment horizontal="center" vertical="center"/>
    </xf>
    <xf numFmtId="0" fontId="3" fillId="0" borderId="27" xfId="1" applyFont="1" applyBorder="1" applyAlignment="1">
      <alignment vertical="center"/>
    </xf>
    <xf numFmtId="0" fontId="3" fillId="0" borderId="28" xfId="1" applyFont="1" applyBorder="1" applyAlignment="1">
      <alignment horizontal="center" vertical="center"/>
    </xf>
    <xf numFmtId="0" fontId="3" fillId="0" borderId="8" xfId="1" applyFont="1" applyBorder="1" applyAlignment="1">
      <alignment vertical="center"/>
    </xf>
    <xf numFmtId="0" fontId="3" fillId="0" borderId="8" xfId="1" applyFont="1" applyBorder="1" applyAlignment="1">
      <alignment horizontal="center" vertical="center"/>
    </xf>
    <xf numFmtId="0" fontId="3" fillId="0" borderId="44" xfId="1" applyFont="1" applyBorder="1" applyAlignment="1">
      <alignment horizontal="center" vertical="center"/>
    </xf>
    <xf numFmtId="0" fontId="3" fillId="0" borderId="4" xfId="1" applyFont="1" applyBorder="1" applyAlignment="1">
      <alignment vertical="center"/>
    </xf>
    <xf numFmtId="0" fontId="3" fillId="0" borderId="4" xfId="1" applyFont="1" applyBorder="1" applyAlignment="1">
      <alignment horizontal="center" vertical="center"/>
    </xf>
    <xf numFmtId="0" fontId="15" fillId="0" borderId="28" xfId="1" applyFont="1" applyBorder="1" applyAlignment="1">
      <alignment horizontal="center" vertical="center"/>
    </xf>
    <xf numFmtId="0" fontId="15" fillId="0" borderId="8" xfId="1" applyFont="1" applyBorder="1" applyAlignment="1">
      <alignment horizontal="center" vertical="center"/>
    </xf>
    <xf numFmtId="0" fontId="15" fillId="0" borderId="9" xfId="1" applyFont="1" applyBorder="1" applyAlignment="1">
      <alignment horizontal="center" vertical="center"/>
    </xf>
    <xf numFmtId="0" fontId="3" fillId="0" borderId="49" xfId="1" applyFont="1" applyBorder="1" applyAlignment="1">
      <alignment horizontal="center" vertical="center"/>
    </xf>
    <xf numFmtId="0" fontId="3" fillId="0" borderId="37" xfId="1" applyFont="1" applyBorder="1" applyAlignment="1">
      <alignment vertical="center"/>
    </xf>
    <xf numFmtId="0" fontId="3" fillId="0" borderId="37" xfId="1" applyFont="1" applyBorder="1" applyAlignment="1">
      <alignment horizontal="center" vertical="center"/>
    </xf>
    <xf numFmtId="0" fontId="3" fillId="0" borderId="57" xfId="1" applyFont="1" applyBorder="1" applyAlignment="1">
      <alignment horizontal="center" vertical="center"/>
    </xf>
    <xf numFmtId="0" fontId="3" fillId="0" borderId="53" xfId="1" applyFont="1" applyBorder="1" applyAlignment="1">
      <alignment vertical="center"/>
    </xf>
    <xf numFmtId="0" fontId="3" fillId="0" borderId="53" xfId="1" applyFont="1" applyBorder="1" applyAlignment="1">
      <alignment horizontal="center" vertical="center"/>
    </xf>
    <xf numFmtId="0" fontId="36" fillId="4" borderId="26" xfId="1" applyFont="1" applyFill="1" applyBorder="1" applyAlignment="1">
      <alignment horizontal="center" vertical="center" wrapText="1"/>
    </xf>
    <xf numFmtId="0" fontId="36" fillId="4" borderId="66" xfId="1" applyFont="1" applyFill="1" applyBorder="1" applyAlignment="1">
      <alignment horizontal="center" vertical="center" wrapText="1"/>
    </xf>
    <xf numFmtId="0" fontId="36" fillId="4" borderId="69" xfId="1" applyFont="1" applyFill="1" applyBorder="1" applyAlignment="1">
      <alignment horizontal="center" vertical="center" wrapText="1"/>
    </xf>
    <xf numFmtId="0" fontId="36" fillId="4" borderId="0" xfId="1" applyFont="1" applyFill="1" applyBorder="1" applyAlignment="1">
      <alignment horizontal="center" vertical="center" wrapText="1"/>
    </xf>
    <xf numFmtId="0" fontId="36" fillId="4" borderId="63" xfId="1" applyFont="1" applyFill="1" applyBorder="1" applyAlignment="1">
      <alignment horizontal="center" vertical="center" wrapText="1"/>
    </xf>
    <xf numFmtId="0" fontId="36" fillId="4" borderId="67" xfId="1" applyFont="1" applyFill="1" applyBorder="1" applyAlignment="1">
      <alignment horizontal="center" vertical="center" wrapText="1"/>
    </xf>
    <xf numFmtId="0" fontId="36" fillId="6" borderId="26" xfId="1" applyFont="1" applyFill="1" applyBorder="1" applyAlignment="1">
      <alignment horizontal="center" vertical="center" wrapText="1"/>
    </xf>
    <xf numFmtId="0" fontId="36" fillId="6" borderId="10" xfId="1" applyFont="1" applyFill="1" applyBorder="1" applyAlignment="1">
      <alignment horizontal="center" vertical="center" wrapText="1"/>
    </xf>
    <xf numFmtId="0" fontId="36" fillId="6" borderId="66" xfId="1" applyFont="1" applyFill="1" applyBorder="1" applyAlignment="1">
      <alignment horizontal="center" vertical="center" wrapText="1"/>
    </xf>
    <xf numFmtId="0" fontId="36" fillId="6" borderId="69" xfId="1" applyFont="1" applyFill="1" applyBorder="1" applyAlignment="1">
      <alignment horizontal="center" vertical="center" wrapText="1"/>
    </xf>
    <xf numFmtId="0" fontId="36" fillId="6" borderId="70" xfId="1" applyFont="1" applyFill="1" applyBorder="1" applyAlignment="1">
      <alignment horizontal="center" vertical="center" wrapText="1"/>
    </xf>
    <xf numFmtId="0" fontId="36" fillId="6" borderId="0" xfId="1" applyFont="1" applyFill="1" applyBorder="1" applyAlignment="1">
      <alignment horizontal="center" vertical="center" wrapText="1"/>
    </xf>
    <xf numFmtId="0" fontId="36" fillId="6" borderId="63" xfId="1" applyFont="1" applyFill="1" applyBorder="1" applyAlignment="1">
      <alignment horizontal="center" vertical="center" wrapText="1"/>
    </xf>
    <xf numFmtId="0" fontId="36" fillId="6" borderId="67" xfId="1" applyFont="1" applyFill="1" applyBorder="1" applyAlignment="1">
      <alignment horizontal="center" vertical="center" wrapText="1"/>
    </xf>
    <xf numFmtId="0" fontId="35" fillId="0" borderId="25" xfId="1" applyFont="1" applyBorder="1" applyAlignment="1">
      <alignment vertical="center" wrapText="1"/>
    </xf>
    <xf numFmtId="49" fontId="37" fillId="0" borderId="16" xfId="1" applyNumberFormat="1" applyFont="1" applyBorder="1" applyAlignment="1">
      <alignment horizontal="center" vertical="center" wrapText="1"/>
    </xf>
    <xf numFmtId="49" fontId="37" fillId="0" borderId="13" xfId="1" applyNumberFormat="1" applyFont="1" applyBorder="1" applyAlignment="1">
      <alignment horizontal="center" vertical="center" wrapText="1"/>
    </xf>
    <xf numFmtId="0" fontId="37" fillId="0" borderId="13" xfId="1" applyFont="1" applyBorder="1" applyAlignment="1">
      <alignment horizontal="left" vertical="center" wrapText="1"/>
    </xf>
    <xf numFmtId="0" fontId="37" fillId="0" borderId="13" xfId="1" applyFont="1" applyBorder="1" applyAlignment="1">
      <alignment vertical="center" wrapText="1"/>
    </xf>
    <xf numFmtId="49" fontId="37" fillId="0" borderId="32" xfId="1" applyNumberFormat="1" applyFont="1" applyBorder="1" applyAlignment="1">
      <alignment horizontal="center" vertical="center" wrapText="1"/>
    </xf>
    <xf numFmtId="0" fontId="42" fillId="0" borderId="15" xfId="1" applyFont="1" applyBorder="1" applyAlignment="1">
      <alignment horizontal="right" vertical="center" wrapText="1"/>
    </xf>
    <xf numFmtId="0" fontId="42" fillId="0" borderId="16" xfId="1" applyFont="1" applyBorder="1" applyAlignment="1">
      <alignment horizontal="right" vertical="center" wrapText="1"/>
    </xf>
    <xf numFmtId="0" fontId="42" fillId="0" borderId="61" xfId="1" applyFont="1" applyBorder="1" applyAlignment="1">
      <alignment horizontal="right" vertical="center" wrapText="1"/>
    </xf>
    <xf numFmtId="0" fontId="7" fillId="4" borderId="27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166" fontId="43" fillId="0" borderId="58" xfId="2" applyNumberFormat="1" applyFont="1" applyBorder="1" applyAlignment="1">
      <alignment vertical="center" wrapText="1"/>
    </xf>
    <xf numFmtId="10" fontId="43" fillId="0" borderId="34" xfId="0" applyNumberFormat="1" applyFont="1" applyBorder="1" applyAlignment="1">
      <alignment vertical="center" wrapText="1"/>
    </xf>
    <xf numFmtId="166" fontId="43" fillId="0" borderId="53" xfId="0" applyNumberFormat="1" applyFont="1" applyFill="1" applyBorder="1" applyAlignment="1">
      <alignment vertical="center"/>
    </xf>
    <xf numFmtId="0" fontId="44" fillId="0" borderId="75" xfId="0" applyFont="1" applyFill="1" applyBorder="1" applyAlignment="1">
      <alignment vertical="center" wrapText="1"/>
    </xf>
    <xf numFmtId="166" fontId="43" fillId="0" borderId="75" xfId="0" applyNumberFormat="1" applyFont="1" applyBorder="1" applyAlignment="1">
      <alignment vertical="center" wrapText="1"/>
    </xf>
    <xf numFmtId="10" fontId="43" fillId="0" borderId="64" xfId="0" applyNumberFormat="1" applyFont="1" applyBorder="1" applyAlignment="1">
      <alignment vertical="center" wrapText="1"/>
    </xf>
    <xf numFmtId="0" fontId="18" fillId="0" borderId="8" xfId="0" applyFont="1" applyFill="1" applyBorder="1" applyAlignment="1">
      <alignment vertical="center" wrapText="1"/>
    </xf>
    <xf numFmtId="166" fontId="43" fillId="0" borderId="11" xfId="0" applyNumberFormat="1" applyFont="1" applyBorder="1" applyAlignment="1">
      <alignment vertical="center" wrapText="1"/>
    </xf>
    <xf numFmtId="0" fontId="45" fillId="0" borderId="0" xfId="0" applyFont="1" applyAlignment="1">
      <alignment horizontal="right" vertical="center"/>
    </xf>
    <xf numFmtId="0" fontId="7" fillId="0" borderId="20" xfId="0" applyFont="1" applyBorder="1" applyAlignment="1">
      <alignment vertical="center"/>
    </xf>
    <xf numFmtId="0" fontId="46" fillId="0" borderId="0" xfId="1" applyFont="1" applyBorder="1" applyAlignment="1"/>
    <xf numFmtId="0" fontId="46" fillId="0" borderId="0" xfId="1" applyFont="1" applyBorder="1" applyAlignment="1">
      <alignment horizontal="center"/>
    </xf>
    <xf numFmtId="0" fontId="47" fillId="0" borderId="0" xfId="1" applyFont="1"/>
    <xf numFmtId="0" fontId="47" fillId="0" borderId="0" xfId="1" applyFont="1" applyAlignment="1">
      <alignment horizontal="center"/>
    </xf>
    <xf numFmtId="0" fontId="5" fillId="0" borderId="19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7" fillId="0" borderId="37" xfId="0" applyFont="1" applyBorder="1" applyAlignment="1">
      <alignment vertical="center" wrapText="1"/>
    </xf>
    <xf numFmtId="0" fontId="7" fillId="0" borderId="39" xfId="0" applyFont="1" applyBorder="1" applyAlignment="1">
      <alignment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 wrapText="1"/>
    </xf>
    <xf numFmtId="0" fontId="7" fillId="4" borderId="40" xfId="0" applyFont="1" applyFill="1" applyBorder="1" applyAlignment="1">
      <alignment horizontal="center" vertical="center" wrapText="1"/>
    </xf>
    <xf numFmtId="0" fontId="2" fillId="0" borderId="0" xfId="1" applyFont="1" applyAlignment="1"/>
    <xf numFmtId="3" fontId="7" fillId="0" borderId="18" xfId="0" applyNumberFormat="1" applyFont="1" applyBorder="1" applyAlignment="1">
      <alignment vertical="center" wrapText="1"/>
    </xf>
    <xf numFmtId="3" fontId="7" fillId="0" borderId="46" xfId="0" applyNumberFormat="1" applyFont="1" applyBorder="1" applyAlignment="1">
      <alignment vertical="center" wrapText="1"/>
    </xf>
    <xf numFmtId="3" fontId="6" fillId="0" borderId="20" xfId="0" applyNumberFormat="1" applyFont="1" applyBorder="1"/>
    <xf numFmtId="3" fontId="6" fillId="0" borderId="21" xfId="0" applyNumberFormat="1" applyFont="1" applyBorder="1" applyAlignment="1">
      <alignment vertical="center" wrapText="1"/>
    </xf>
    <xf numFmtId="3" fontId="7" fillId="0" borderId="77" xfId="0" applyNumberFormat="1" applyFont="1" applyBorder="1" applyAlignment="1">
      <alignment vertical="center" wrapText="1"/>
    </xf>
    <xf numFmtId="4" fontId="19" fillId="0" borderId="35" xfId="0" applyNumberFormat="1" applyFont="1" applyBorder="1" applyAlignment="1">
      <alignment vertical="center" wrapText="1"/>
    </xf>
    <xf numFmtId="0" fontId="7" fillId="0" borderId="11" xfId="0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vertical="center" wrapText="1"/>
    </xf>
    <xf numFmtId="4" fontId="6" fillId="0" borderId="11" xfId="0" applyNumberFormat="1" applyFont="1" applyBorder="1" applyAlignment="1">
      <alignment vertical="center" wrapText="1"/>
    </xf>
    <xf numFmtId="0" fontId="20" fillId="0" borderId="33" xfId="0" applyFont="1" applyBorder="1" applyAlignment="1">
      <alignment horizontal="center" vertical="center" wrapText="1"/>
    </xf>
    <xf numFmtId="0" fontId="18" fillId="0" borderId="48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3" fontId="6" fillId="0" borderId="22" xfId="0" applyNumberFormat="1" applyFont="1" applyBorder="1"/>
    <xf numFmtId="0" fontId="7" fillId="0" borderId="45" xfId="0" applyFont="1" applyBorder="1" applyAlignment="1">
      <alignment horizontal="center" vertical="center"/>
    </xf>
    <xf numFmtId="0" fontId="6" fillId="0" borderId="47" xfId="0" applyFont="1" applyBorder="1"/>
    <xf numFmtId="9" fontId="6" fillId="0" borderId="40" xfId="2" applyFont="1" applyBorder="1"/>
    <xf numFmtId="9" fontId="6" fillId="0" borderId="45" xfId="2" applyFont="1" applyBorder="1"/>
    <xf numFmtId="0" fontId="6" fillId="0" borderId="43" xfId="0" applyFont="1" applyBorder="1"/>
    <xf numFmtId="0" fontId="6" fillId="0" borderId="45" xfId="0" applyFont="1" applyBorder="1"/>
    <xf numFmtId="0" fontId="21" fillId="0" borderId="21" xfId="0" applyFont="1" applyBorder="1" applyAlignment="1">
      <alignment horizontal="left" vertical="center" wrapText="1" indent="2"/>
    </xf>
    <xf numFmtId="0" fontId="19" fillId="4" borderId="21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3" fontId="7" fillId="0" borderId="21" xfId="0" applyNumberFormat="1" applyFont="1" applyBorder="1" applyAlignment="1">
      <alignment vertical="center" wrapText="1"/>
    </xf>
    <xf numFmtId="4" fontId="6" fillId="0" borderId="21" xfId="0" applyNumberFormat="1" applyFont="1" applyBorder="1" applyAlignment="1">
      <alignment vertical="center" wrapText="1"/>
    </xf>
    <xf numFmtId="4" fontId="6" fillId="0" borderId="22" xfId="0" applyNumberFormat="1" applyFont="1" applyBorder="1" applyAlignment="1">
      <alignment vertical="center" wrapText="1"/>
    </xf>
    <xf numFmtId="3" fontId="7" fillId="0" borderId="52" xfId="0" applyNumberFormat="1" applyFont="1" applyBorder="1" applyAlignment="1">
      <alignment vertical="center" wrapText="1"/>
    </xf>
    <xf numFmtId="0" fontId="7" fillId="0" borderId="11" xfId="0" applyFont="1" applyBorder="1" applyAlignment="1">
      <alignment horizontal="center" vertical="center"/>
    </xf>
    <xf numFmtId="0" fontId="6" fillId="0" borderId="3" xfId="0" applyFont="1" applyBorder="1"/>
    <xf numFmtId="9" fontId="6" fillId="0" borderId="2" xfId="2" applyFont="1" applyBorder="1"/>
    <xf numFmtId="9" fontId="6" fillId="0" borderId="11" xfId="2" applyFont="1" applyBorder="1"/>
    <xf numFmtId="0" fontId="6" fillId="0" borderId="10" xfId="0" applyFont="1" applyBorder="1"/>
    <xf numFmtId="0" fontId="6" fillId="0" borderId="11" xfId="0" applyFont="1" applyBorder="1"/>
    <xf numFmtId="0" fontId="23" fillId="0" borderId="36" xfId="0" applyFont="1" applyBorder="1" applyAlignment="1">
      <alignment horizontal="center" vertical="center" wrapText="1"/>
    </xf>
    <xf numFmtId="0" fontId="23" fillId="0" borderId="57" xfId="0" applyFont="1" applyBorder="1" applyAlignment="1">
      <alignment vertical="center" wrapText="1"/>
    </xf>
    <xf numFmtId="0" fontId="23" fillId="0" borderId="75" xfId="0" applyFont="1" applyBorder="1" applyAlignment="1">
      <alignment vertical="center" wrapText="1"/>
    </xf>
    <xf numFmtId="0" fontId="23" fillId="0" borderId="35" xfId="0" applyFont="1" applyBorder="1" applyAlignment="1">
      <alignment vertical="center" wrapText="1"/>
    </xf>
    <xf numFmtId="3" fontId="7" fillId="0" borderId="75" xfId="0" applyNumberFormat="1" applyFont="1" applyBorder="1" applyAlignment="1">
      <alignment vertical="center" wrapText="1"/>
    </xf>
    <xf numFmtId="3" fontId="7" fillId="0" borderId="53" xfId="0" applyNumberFormat="1" applyFont="1" applyBorder="1" applyAlignment="1">
      <alignment vertical="center" wrapText="1"/>
    </xf>
    <xf numFmtId="3" fontId="7" fillId="0" borderId="76" xfId="0" applyNumberFormat="1" applyFont="1" applyBorder="1" applyAlignment="1">
      <alignment vertical="center" wrapText="1"/>
    </xf>
    <xf numFmtId="3" fontId="7" fillId="0" borderId="57" xfId="0" applyNumberFormat="1" applyFont="1" applyBorder="1" applyAlignment="1">
      <alignment vertical="center" wrapText="1"/>
    </xf>
    <xf numFmtId="3" fontId="7" fillId="0" borderId="58" xfId="0" applyNumberFormat="1" applyFont="1" applyBorder="1" applyAlignment="1">
      <alignment vertical="center" wrapText="1"/>
    </xf>
    <xf numFmtId="3" fontId="6" fillId="0" borderId="58" xfId="0" applyNumberFormat="1" applyFont="1" applyBorder="1"/>
    <xf numFmtId="0" fontId="7" fillId="0" borderId="57" xfId="0" applyFont="1" applyBorder="1" applyAlignment="1">
      <alignment horizontal="right" vertical="center"/>
    </xf>
    <xf numFmtId="0" fontId="39" fillId="0" borderId="27" xfId="0" applyFont="1" applyBorder="1" applyAlignment="1">
      <alignment horizontal="center" vertical="center" wrapText="1"/>
    </xf>
    <xf numFmtId="0" fontId="39" fillId="0" borderId="49" xfId="0" applyFont="1" applyBorder="1" applyAlignment="1">
      <alignment horizontal="center" vertical="center" wrapText="1"/>
    </xf>
    <xf numFmtId="0" fontId="39" fillId="0" borderId="26" xfId="0" applyFont="1" applyBorder="1" applyAlignment="1">
      <alignment horizontal="center" vertical="center" wrapText="1"/>
    </xf>
    <xf numFmtId="0" fontId="39" fillId="0" borderId="28" xfId="0" applyFont="1" applyBorder="1" applyAlignment="1">
      <alignment horizontal="center" vertical="center" wrapText="1"/>
    </xf>
    <xf numFmtId="0" fontId="39" fillId="0" borderId="41" xfId="0" applyFont="1" applyBorder="1" applyAlignment="1">
      <alignment horizontal="center" vertical="center" wrapText="1"/>
    </xf>
    <xf numFmtId="0" fontId="39" fillId="0" borderId="16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vertical="center" wrapText="1"/>
    </xf>
    <xf numFmtId="2" fontId="6" fillId="0" borderId="7" xfId="0" applyNumberFormat="1" applyFont="1" applyBorder="1" applyAlignment="1">
      <alignment vertical="center" wrapText="1"/>
    </xf>
    <xf numFmtId="0" fontId="48" fillId="0" borderId="0" xfId="1" applyFont="1" applyAlignment="1"/>
    <xf numFmtId="3" fontId="3" fillId="0" borderId="1" xfId="1" applyNumberFormat="1" applyFont="1" applyBorder="1" applyAlignment="1">
      <alignment vertical="center"/>
    </xf>
    <xf numFmtId="3" fontId="3" fillId="0" borderId="7" xfId="1" applyNumberFormat="1" applyFont="1" applyBorder="1" applyAlignment="1">
      <alignment vertical="center"/>
    </xf>
    <xf numFmtId="4" fontId="3" fillId="0" borderId="4" xfId="1" applyNumberFormat="1" applyFont="1" applyBorder="1" applyAlignment="1">
      <alignment horizontal="right" vertical="center"/>
    </xf>
    <xf numFmtId="4" fontId="3" fillId="0" borderId="4" xfId="1" applyNumberFormat="1" applyFont="1" applyBorder="1" applyAlignment="1">
      <alignment vertical="center"/>
    </xf>
    <xf numFmtId="4" fontId="3" fillId="0" borderId="24" xfId="1" applyNumberFormat="1" applyFont="1" applyBorder="1" applyAlignment="1">
      <alignment vertical="center"/>
    </xf>
    <xf numFmtId="4" fontId="3" fillId="0" borderId="1" xfId="1" applyNumberFormat="1" applyFont="1" applyBorder="1" applyAlignment="1">
      <alignment horizontal="justify" vertical="center"/>
    </xf>
    <xf numFmtId="4" fontId="3" fillId="0" borderId="1" xfId="1" applyNumberFormat="1" applyFont="1" applyBorder="1" applyAlignment="1">
      <alignment vertical="center"/>
    </xf>
    <xf numFmtId="4" fontId="3" fillId="0" borderId="7" xfId="1" applyNumberFormat="1" applyFont="1" applyBorder="1" applyAlignment="1">
      <alignment vertical="center"/>
    </xf>
    <xf numFmtId="3" fontId="3" fillId="0" borderId="1" xfId="1" applyNumberFormat="1" applyFont="1" applyBorder="1" applyAlignment="1">
      <alignment horizontal="justify" vertical="center"/>
    </xf>
    <xf numFmtId="0" fontId="7" fillId="4" borderId="40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 wrapText="1"/>
    </xf>
    <xf numFmtId="0" fontId="7" fillId="4" borderId="40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0" borderId="26" xfId="4" applyFont="1" applyBorder="1" applyAlignment="1"/>
    <xf numFmtId="0" fontId="7" fillId="0" borderId="59" xfId="4" applyFont="1" applyBorder="1" applyAlignment="1">
      <alignment vertical="center"/>
    </xf>
    <xf numFmtId="0" fontId="7" fillId="0" borderId="23" xfId="4" applyFont="1" applyBorder="1" applyAlignment="1">
      <alignment vertical="center"/>
    </xf>
    <xf numFmtId="0" fontId="6" fillId="0" borderId="56" xfId="4" applyFont="1" applyBorder="1" applyAlignment="1">
      <alignment horizontal="left" vertical="center" indent="3"/>
    </xf>
    <xf numFmtId="0" fontId="6" fillId="0" borderId="59" xfId="4" applyFont="1" applyBorder="1" applyAlignment="1">
      <alignment horizontal="left" vertical="center" indent="3"/>
    </xf>
    <xf numFmtId="0" fontId="5" fillId="0" borderId="60" xfId="0" applyFont="1" applyBorder="1" applyAlignment="1">
      <alignment horizontal="justify" vertical="center" wrapText="1"/>
    </xf>
    <xf numFmtId="0" fontId="39" fillId="0" borderId="44" xfId="0" applyFont="1" applyBorder="1" applyAlignment="1">
      <alignment horizontal="center" vertical="center" wrapText="1"/>
    </xf>
    <xf numFmtId="0" fontId="6" fillId="0" borderId="56" xfId="4" applyFont="1" applyBorder="1" applyAlignment="1">
      <alignment vertical="center" wrapText="1"/>
    </xf>
    <xf numFmtId="0" fontId="6" fillId="0" borderId="60" xfId="4" applyFont="1" applyBorder="1" applyAlignment="1">
      <alignment vertical="center" wrapText="1"/>
    </xf>
    <xf numFmtId="0" fontId="16" fillId="0" borderId="44" xfId="4" applyFont="1" applyBorder="1" applyAlignment="1">
      <alignment horizontal="center" vertical="center"/>
    </xf>
    <xf numFmtId="0" fontId="21" fillId="0" borderId="56" xfId="4" applyFont="1" applyBorder="1" applyAlignment="1">
      <alignment horizontal="left" vertical="center" indent="3"/>
    </xf>
    <xf numFmtId="0" fontId="39" fillId="0" borderId="44" xfId="4" applyFont="1" applyBorder="1" applyAlignment="1">
      <alignment horizontal="center" vertical="center"/>
    </xf>
    <xf numFmtId="0" fontId="16" fillId="0" borderId="27" xfId="4" applyFont="1" applyBorder="1" applyAlignment="1">
      <alignment horizontal="center" vertical="center"/>
    </xf>
    <xf numFmtId="0" fontId="6" fillId="0" borderId="56" xfId="4" applyFont="1" applyBorder="1" applyAlignment="1">
      <alignment vertical="center"/>
    </xf>
    <xf numFmtId="0" fontId="6" fillId="0" borderId="18" xfId="4" applyFont="1" applyBorder="1" applyAlignment="1">
      <alignment horizontal="left" vertical="center" indent="3"/>
    </xf>
    <xf numFmtId="0" fontId="16" fillId="0" borderId="27" xfId="4" applyFont="1" applyBorder="1" applyAlignment="1">
      <alignment horizontal="center" vertical="center" wrapText="1"/>
    </xf>
    <xf numFmtId="0" fontId="6" fillId="0" borderId="18" xfId="4" applyFont="1" applyBorder="1" applyAlignment="1">
      <alignment vertical="center" wrapText="1"/>
    </xf>
    <xf numFmtId="0" fontId="6" fillId="0" borderId="18" xfId="4" applyFont="1" applyBorder="1" applyAlignment="1">
      <alignment vertical="center"/>
    </xf>
    <xf numFmtId="0" fontId="6" fillId="0" borderId="0" xfId="4" applyFont="1" applyBorder="1" applyAlignment="1">
      <alignment horizontal="left" vertical="center" indent="3"/>
    </xf>
    <xf numFmtId="0" fontId="48" fillId="0" borderId="0" xfId="4" applyFont="1" applyAlignment="1"/>
    <xf numFmtId="0" fontId="50" fillId="0" borderId="0" xfId="0" applyFont="1"/>
    <xf numFmtId="0" fontId="19" fillId="6" borderId="1" xfId="0" applyFont="1" applyFill="1" applyBorder="1" applyAlignment="1">
      <alignment horizontal="center" vertical="center" wrapText="1"/>
    </xf>
    <xf numFmtId="0" fontId="35" fillId="4" borderId="15" xfId="1" applyFont="1" applyFill="1" applyBorder="1" applyAlignment="1">
      <alignment horizontal="center" vertical="center" wrapText="1"/>
    </xf>
    <xf numFmtId="0" fontId="52" fillId="0" borderId="0" xfId="0" applyFont="1"/>
    <xf numFmtId="0" fontId="6" fillId="0" borderId="1" xfId="0" applyFont="1" applyBorder="1"/>
    <xf numFmtId="0" fontId="6" fillId="0" borderId="26" xfId="0" applyFont="1" applyBorder="1"/>
    <xf numFmtId="0" fontId="6" fillId="0" borderId="27" xfId="0" applyFont="1" applyBorder="1"/>
    <xf numFmtId="0" fontId="6" fillId="0" borderId="7" xfId="0" applyFont="1" applyBorder="1"/>
    <xf numFmtId="0" fontId="6" fillId="0" borderId="28" xfId="0" applyFont="1" applyBorder="1"/>
    <xf numFmtId="0" fontId="6" fillId="0" borderId="49" xfId="0" applyFont="1" applyBorder="1"/>
    <xf numFmtId="0" fontId="6" fillId="0" borderId="37" xfId="0" applyFont="1" applyBorder="1"/>
    <xf numFmtId="0" fontId="6" fillId="0" borderId="39" xfId="0" applyFont="1" applyBorder="1"/>
    <xf numFmtId="0" fontId="21" fillId="0" borderId="66" xfId="0" applyFont="1" applyBorder="1"/>
    <xf numFmtId="0" fontId="21" fillId="0" borderId="67" xfId="0" applyFont="1" applyBorder="1"/>
    <xf numFmtId="0" fontId="21" fillId="0" borderId="68" xfId="0" applyFont="1" applyBorder="1"/>
    <xf numFmtId="0" fontId="18" fillId="6" borderId="44" xfId="0" applyFont="1" applyFill="1" applyBorder="1" applyAlignment="1">
      <alignment horizontal="center" vertical="center" wrapText="1"/>
    </xf>
    <xf numFmtId="0" fontId="20" fillId="6" borderId="1" xfId="0" applyFont="1" applyFill="1" applyBorder="1" applyAlignment="1">
      <alignment horizontal="center" vertical="center" wrapText="1"/>
    </xf>
    <xf numFmtId="0" fontId="7" fillId="0" borderId="51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0" fontId="18" fillId="6" borderId="2" xfId="0" applyFont="1" applyFill="1" applyBorder="1" applyAlignment="1">
      <alignment horizontal="center" vertical="center" wrapText="1"/>
    </xf>
    <xf numFmtId="0" fontId="20" fillId="6" borderId="5" xfId="0" applyFont="1" applyFill="1" applyBorder="1" applyAlignment="1">
      <alignment horizontal="center" vertical="center" wrapText="1"/>
    </xf>
    <xf numFmtId="0" fontId="19" fillId="6" borderId="5" xfId="0" applyFont="1" applyFill="1" applyBorder="1" applyAlignment="1">
      <alignment horizontal="center" vertical="center" wrapText="1"/>
    </xf>
    <xf numFmtId="0" fontId="36" fillId="4" borderId="20" xfId="4" applyFont="1" applyFill="1" applyBorder="1" applyAlignment="1">
      <alignment horizontal="center" vertical="center" wrapText="1"/>
    </xf>
    <xf numFmtId="0" fontId="36" fillId="4" borderId="48" xfId="4" applyFont="1" applyFill="1" applyBorder="1" applyAlignment="1">
      <alignment horizontal="center" vertical="center" wrapText="1"/>
    </xf>
    <xf numFmtId="0" fontId="36" fillId="4" borderId="5" xfId="4" applyFont="1" applyFill="1" applyBorder="1" applyAlignment="1">
      <alignment horizontal="center" vertical="center" wrapText="1"/>
    </xf>
    <xf numFmtId="0" fontId="36" fillId="6" borderId="20" xfId="4" applyFont="1" applyFill="1" applyBorder="1" applyAlignment="1">
      <alignment horizontal="center" vertical="center" wrapText="1"/>
    </xf>
    <xf numFmtId="0" fontId="36" fillId="6" borderId="48" xfId="4" applyFont="1" applyFill="1" applyBorder="1" applyAlignment="1">
      <alignment horizontal="center" vertical="center" wrapText="1"/>
    </xf>
    <xf numFmtId="0" fontId="36" fillId="6" borderId="5" xfId="4" applyFont="1" applyFill="1" applyBorder="1" applyAlignment="1">
      <alignment horizontal="center" vertical="center" wrapText="1"/>
    </xf>
    <xf numFmtId="0" fontId="1" fillId="0" borderId="0" xfId="1" applyFont="1"/>
    <xf numFmtId="49" fontId="54" fillId="0" borderId="36" xfId="1" applyNumberFormat="1" applyFont="1" applyBorder="1" applyAlignment="1">
      <alignment horizontal="center" vertical="center" wrapText="1"/>
    </xf>
    <xf numFmtId="0" fontId="54" fillId="0" borderId="36" xfId="1" applyFont="1" applyBorder="1" applyAlignment="1">
      <alignment horizontal="right" vertical="center" wrapText="1"/>
    </xf>
    <xf numFmtId="9" fontId="54" fillId="0" borderId="35" xfId="1" applyNumberFormat="1" applyFont="1" applyBorder="1" applyAlignment="1">
      <alignment horizontal="right" vertical="center" wrapText="1"/>
    </xf>
    <xf numFmtId="0" fontId="55" fillId="0" borderId="0" xfId="1" applyFont="1"/>
    <xf numFmtId="0" fontId="7" fillId="6" borderId="33" xfId="0" applyFont="1" applyFill="1" applyBorder="1" applyAlignment="1">
      <alignment horizontal="center" vertical="center" wrapText="1"/>
    </xf>
    <xf numFmtId="0" fontId="7" fillId="6" borderId="34" xfId="0" applyFont="1" applyFill="1" applyBorder="1" applyAlignment="1">
      <alignment horizontal="center" vertical="center" wrapText="1"/>
    </xf>
    <xf numFmtId="0" fontId="7" fillId="6" borderId="35" xfId="0" applyFont="1" applyFill="1" applyBorder="1" applyAlignment="1">
      <alignment horizontal="center" vertical="center" wrapText="1"/>
    </xf>
    <xf numFmtId="0" fontId="3" fillId="0" borderId="26" xfId="1" applyFont="1" applyBorder="1" applyAlignment="1">
      <alignment horizontal="left"/>
    </xf>
    <xf numFmtId="0" fontId="3" fillId="0" borderId="6" xfId="1" applyFont="1" applyBorder="1" applyAlignment="1">
      <alignment horizontal="left"/>
    </xf>
    <xf numFmtId="0" fontId="13" fillId="0" borderId="27" xfId="1" applyFont="1" applyBorder="1" applyAlignment="1">
      <alignment horizontal="left"/>
    </xf>
    <xf numFmtId="0" fontId="13" fillId="0" borderId="7" xfId="1" applyFont="1" applyBorder="1" applyAlignment="1">
      <alignment horizontal="left"/>
    </xf>
    <xf numFmtId="0" fontId="3" fillId="0" borderId="27" xfId="1" applyFont="1" applyBorder="1" applyAlignment="1">
      <alignment horizontal="left" wrapText="1"/>
    </xf>
    <xf numFmtId="0" fontId="3" fillId="0" borderId="7" xfId="1" applyFont="1" applyBorder="1" applyAlignment="1">
      <alignment horizontal="left" wrapText="1"/>
    </xf>
    <xf numFmtId="0" fontId="3" fillId="0" borderId="27" xfId="1" applyFont="1" applyBorder="1" applyAlignment="1">
      <alignment horizontal="left"/>
    </xf>
    <xf numFmtId="0" fontId="3" fillId="0" borderId="7" xfId="1" applyFont="1" applyBorder="1" applyAlignment="1">
      <alignment horizontal="left"/>
    </xf>
    <xf numFmtId="0" fontId="3" fillId="0" borderId="28" xfId="1" applyFont="1" applyBorder="1" applyAlignment="1">
      <alignment horizontal="left"/>
    </xf>
    <xf numFmtId="0" fontId="3" fillId="0" borderId="9" xfId="1" applyFont="1" applyBorder="1" applyAlignment="1">
      <alignment horizontal="left"/>
    </xf>
    <xf numFmtId="0" fontId="24" fillId="0" borderId="2" xfId="1" applyFont="1" applyBorder="1" applyAlignment="1">
      <alignment horizontal="left"/>
    </xf>
    <xf numFmtId="0" fontId="24" fillId="0" borderId="1" xfId="1" applyFont="1" applyBorder="1" applyAlignment="1">
      <alignment horizontal="left"/>
    </xf>
    <xf numFmtId="0" fontId="24" fillId="0" borderId="7" xfId="1" applyFont="1" applyBorder="1" applyAlignment="1">
      <alignment horizontal="left"/>
    </xf>
    <xf numFmtId="0" fontId="24" fillId="0" borderId="11" xfId="1" applyFont="1" applyBorder="1" applyAlignment="1">
      <alignment horizontal="left"/>
    </xf>
    <xf numFmtId="0" fontId="24" fillId="0" borderId="8" xfId="1" applyFont="1" applyBorder="1" applyAlignment="1">
      <alignment horizontal="left"/>
    </xf>
    <xf numFmtId="0" fontId="24" fillId="0" borderId="9" xfId="1" applyFont="1" applyBorder="1" applyAlignment="1">
      <alignment horizontal="left"/>
    </xf>
    <xf numFmtId="0" fontId="24" fillId="0" borderId="2" xfId="1" applyFont="1" applyBorder="1" applyAlignment="1">
      <alignment horizontal="left" wrapText="1"/>
    </xf>
    <xf numFmtId="0" fontId="24" fillId="0" borderId="1" xfId="1" applyFont="1" applyBorder="1" applyAlignment="1">
      <alignment horizontal="left" wrapText="1"/>
    </xf>
    <xf numFmtId="0" fontId="24" fillId="0" borderId="7" xfId="1" applyFont="1" applyBorder="1" applyAlignment="1">
      <alignment horizontal="left" wrapText="1"/>
    </xf>
    <xf numFmtId="14" fontId="24" fillId="0" borderId="2" xfId="1" applyNumberFormat="1" applyFont="1" applyBorder="1" applyAlignment="1">
      <alignment horizontal="left"/>
    </xf>
    <xf numFmtId="14" fontId="24" fillId="0" borderId="1" xfId="1" applyNumberFormat="1" applyFont="1" applyBorder="1" applyAlignment="1">
      <alignment horizontal="left"/>
    </xf>
    <xf numFmtId="14" fontId="24" fillId="0" borderId="7" xfId="1" applyNumberFormat="1" applyFont="1" applyBorder="1" applyAlignment="1">
      <alignment horizontal="left"/>
    </xf>
    <xf numFmtId="0" fontId="24" fillId="0" borderId="10" xfId="1" applyFont="1" applyBorder="1" applyAlignment="1">
      <alignment horizontal="left"/>
    </xf>
    <xf numFmtId="0" fontId="24" fillId="0" borderId="5" xfId="1" applyFont="1" applyBorder="1" applyAlignment="1">
      <alignment horizontal="left"/>
    </xf>
    <xf numFmtId="0" fontId="24" fillId="0" borderId="6" xfId="1" applyFont="1" applyBorder="1" applyAlignment="1">
      <alignment horizontal="left"/>
    </xf>
    <xf numFmtId="0" fontId="6" fillId="0" borderId="0" xfId="1" applyFont="1" applyFill="1" applyAlignment="1">
      <alignment horizontal="left" vertical="center" wrapText="1"/>
    </xf>
    <xf numFmtId="0" fontId="6" fillId="0" borderId="0" xfId="1" applyFont="1" applyFill="1" applyAlignment="1">
      <alignment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25" xfId="0" applyFont="1" applyFill="1" applyBorder="1" applyAlignment="1">
      <alignment horizontal="center" vertical="center" wrapText="1"/>
    </xf>
    <xf numFmtId="0" fontId="7" fillId="4" borderId="64" xfId="0" applyFont="1" applyFill="1" applyBorder="1" applyAlignment="1">
      <alignment horizontal="center" vertical="center" wrapText="1"/>
    </xf>
    <xf numFmtId="0" fontId="7" fillId="4" borderId="46" xfId="0" applyFont="1" applyFill="1" applyBorder="1" applyAlignment="1">
      <alignment horizontal="center" vertical="center" wrapText="1"/>
    </xf>
    <xf numFmtId="0" fontId="7" fillId="4" borderId="48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0" fontId="7" fillId="4" borderId="20" xfId="0" applyFont="1" applyFill="1" applyBorder="1" applyAlignment="1">
      <alignment horizontal="center" vertical="center" wrapText="1"/>
    </xf>
    <xf numFmtId="0" fontId="18" fillId="4" borderId="12" xfId="0" applyFont="1" applyFill="1" applyBorder="1" applyAlignment="1">
      <alignment horizontal="center" vertical="center" wrapText="1"/>
    </xf>
    <xf numFmtId="0" fontId="18" fillId="4" borderId="25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19" fillId="4" borderId="41" xfId="0" applyFont="1" applyFill="1" applyBorder="1" applyAlignment="1">
      <alignment horizontal="center" vertical="center" wrapText="1"/>
    </xf>
    <xf numFmtId="0" fontId="19" fillId="4" borderId="66" xfId="0" applyFont="1" applyFill="1" applyBorder="1" applyAlignment="1">
      <alignment horizontal="center" vertical="center" wrapText="1"/>
    </xf>
    <xf numFmtId="0" fontId="19" fillId="4" borderId="44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67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6" borderId="71" xfId="0" applyFont="1" applyFill="1" applyBorder="1" applyAlignment="1">
      <alignment horizontal="center" vertical="center" wrapText="1"/>
    </xf>
    <xf numFmtId="0" fontId="4" fillId="6" borderId="68" xfId="0" applyFont="1" applyFill="1" applyBorder="1" applyAlignment="1">
      <alignment horizontal="center" vertical="center" wrapText="1"/>
    </xf>
    <xf numFmtId="0" fontId="4" fillId="6" borderId="24" xfId="0" applyFont="1" applyFill="1" applyBorder="1" applyAlignment="1">
      <alignment horizontal="center" vertical="center" wrapText="1"/>
    </xf>
    <xf numFmtId="14" fontId="24" fillId="0" borderId="11" xfId="4" applyNumberFormat="1" applyFont="1" applyBorder="1" applyAlignment="1">
      <alignment horizontal="center"/>
    </xf>
    <xf numFmtId="14" fontId="24" fillId="0" borderId="8" xfId="4" applyNumberFormat="1" applyFont="1" applyBorder="1" applyAlignment="1">
      <alignment horizontal="center"/>
    </xf>
    <xf numFmtId="14" fontId="24" fillId="0" borderId="9" xfId="4" applyNumberFormat="1" applyFont="1" applyBorder="1" applyAlignment="1">
      <alignment horizontal="center"/>
    </xf>
    <xf numFmtId="0" fontId="15" fillId="0" borderId="0" xfId="0" applyFont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14" fontId="24" fillId="0" borderId="11" xfId="1" applyNumberFormat="1" applyFont="1" applyBorder="1" applyAlignment="1">
      <alignment horizontal="center"/>
    </xf>
    <xf numFmtId="14" fontId="24" fillId="0" borderId="8" xfId="1" applyNumberFormat="1" applyFont="1" applyBorder="1" applyAlignment="1">
      <alignment horizontal="center"/>
    </xf>
    <xf numFmtId="14" fontId="24" fillId="0" borderId="9" xfId="1" applyNumberFormat="1" applyFont="1" applyBorder="1" applyAlignment="1">
      <alignment horizontal="center"/>
    </xf>
    <xf numFmtId="0" fontId="3" fillId="0" borderId="48" xfId="1" applyFont="1" applyBorder="1" applyAlignment="1">
      <alignment horizontal="left"/>
    </xf>
    <xf numFmtId="0" fontId="3" fillId="0" borderId="17" xfId="1" applyFont="1" applyBorder="1" applyAlignment="1">
      <alignment horizontal="left"/>
    </xf>
    <xf numFmtId="0" fontId="24" fillId="0" borderId="10" xfId="1" applyFont="1" applyBorder="1" applyAlignment="1">
      <alignment horizontal="center"/>
    </xf>
    <xf numFmtId="0" fontId="24" fillId="0" borderId="5" xfId="1" applyFont="1" applyBorder="1" applyAlignment="1">
      <alignment horizontal="center"/>
    </xf>
    <xf numFmtId="0" fontId="24" fillId="0" borderId="6" xfId="1" applyFont="1" applyBorder="1" applyAlignment="1">
      <alignment horizontal="center"/>
    </xf>
    <xf numFmtId="0" fontId="3" fillId="0" borderId="23" xfId="1" applyFont="1" applyBorder="1" applyAlignment="1">
      <alignment horizontal="left"/>
    </xf>
    <xf numFmtId="0" fontId="3" fillId="0" borderId="19" xfId="1" applyFont="1" applyBorder="1" applyAlignment="1">
      <alignment horizontal="left"/>
    </xf>
    <xf numFmtId="0" fontId="7" fillId="4" borderId="26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 wrapText="1"/>
    </xf>
    <xf numFmtId="0" fontId="7" fillId="4" borderId="40" xfId="0" applyFont="1" applyFill="1" applyBorder="1" applyAlignment="1">
      <alignment horizontal="center" vertical="center" wrapText="1"/>
    </xf>
    <xf numFmtId="0" fontId="18" fillId="4" borderId="14" xfId="0" applyFont="1" applyFill="1" applyBorder="1" applyAlignment="1">
      <alignment horizontal="center" vertical="center" wrapText="1"/>
    </xf>
    <xf numFmtId="0" fontId="18" fillId="4" borderId="15" xfId="0" applyFont="1" applyFill="1" applyBorder="1" applyAlignment="1">
      <alignment horizontal="center" vertical="center" wrapText="1"/>
    </xf>
    <xf numFmtId="0" fontId="18" fillId="4" borderId="61" xfId="0" applyFont="1" applyFill="1" applyBorder="1" applyAlignment="1">
      <alignment horizontal="center" vertical="center" wrapText="1"/>
    </xf>
    <xf numFmtId="0" fontId="13" fillId="4" borderId="33" xfId="0" applyFont="1" applyFill="1" applyBorder="1" applyAlignment="1">
      <alignment horizontal="center" vertical="center"/>
    </xf>
    <xf numFmtId="0" fontId="13" fillId="4" borderId="34" xfId="0" applyFont="1" applyFill="1" applyBorder="1" applyAlignment="1">
      <alignment horizontal="center" vertical="center"/>
    </xf>
    <xf numFmtId="0" fontId="13" fillId="4" borderId="35" xfId="0" applyFont="1" applyFill="1" applyBorder="1" applyAlignment="1">
      <alignment horizontal="center" vertical="center"/>
    </xf>
    <xf numFmtId="0" fontId="7" fillId="4" borderId="48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62" xfId="0" applyFont="1" applyFill="1" applyBorder="1" applyAlignment="1">
      <alignment horizontal="center" vertical="center" wrapText="1"/>
    </xf>
    <xf numFmtId="0" fontId="7" fillId="4" borderId="65" xfId="0" applyFont="1" applyFill="1" applyBorder="1" applyAlignment="1">
      <alignment horizontal="center" vertical="center" wrapText="1"/>
    </xf>
    <xf numFmtId="0" fontId="7" fillId="4" borderId="60" xfId="0" applyFont="1" applyFill="1" applyBorder="1" applyAlignment="1">
      <alignment horizontal="center" vertical="center" wrapText="1"/>
    </xf>
    <xf numFmtId="0" fontId="7" fillId="4" borderId="52" xfId="0" applyFont="1" applyFill="1" applyBorder="1" applyAlignment="1">
      <alignment horizontal="center" vertical="center" wrapText="1"/>
    </xf>
    <xf numFmtId="0" fontId="13" fillId="4" borderId="59" xfId="0" applyFont="1" applyFill="1" applyBorder="1" applyAlignment="1">
      <alignment horizontal="center" vertical="center" wrapText="1"/>
    </xf>
    <xf numFmtId="0" fontId="13" fillId="4" borderId="60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0" fontId="7" fillId="4" borderId="21" xfId="0" applyFont="1" applyFill="1" applyBorder="1" applyAlignment="1">
      <alignment horizontal="center" vertical="center" wrapText="1"/>
    </xf>
    <xf numFmtId="0" fontId="7" fillId="6" borderId="26" xfId="0" applyFont="1" applyFill="1" applyBorder="1" applyAlignment="1">
      <alignment horizontal="center" vertical="center" wrapText="1"/>
    </xf>
    <xf numFmtId="0" fontId="7" fillId="6" borderId="27" xfId="0" applyFont="1" applyFill="1" applyBorder="1" applyAlignment="1">
      <alignment horizontal="center" vertical="center" wrapText="1"/>
    </xf>
    <xf numFmtId="0" fontId="7" fillId="6" borderId="40" xfId="0" applyFont="1" applyFill="1" applyBorder="1" applyAlignment="1">
      <alignment horizontal="center" vertical="center" wrapText="1"/>
    </xf>
    <xf numFmtId="0" fontId="18" fillId="6" borderId="14" xfId="0" applyFont="1" applyFill="1" applyBorder="1" applyAlignment="1">
      <alignment horizontal="center" vertical="center" wrapText="1"/>
    </xf>
    <xf numFmtId="0" fontId="18" fillId="6" borderId="15" xfId="0" applyFont="1" applyFill="1" applyBorder="1" applyAlignment="1">
      <alignment horizontal="center" vertical="center" wrapText="1"/>
    </xf>
    <xf numFmtId="0" fontId="18" fillId="6" borderId="16" xfId="0" applyFont="1" applyFill="1" applyBorder="1" applyAlignment="1">
      <alignment horizontal="center" vertical="center" wrapText="1"/>
    </xf>
    <xf numFmtId="0" fontId="7" fillId="6" borderId="64" xfId="0" applyFont="1" applyFill="1" applyBorder="1" applyAlignment="1">
      <alignment horizontal="center" vertical="center" wrapText="1"/>
    </xf>
    <xf numFmtId="0" fontId="7" fillId="6" borderId="65" xfId="0" applyFont="1" applyFill="1" applyBorder="1" applyAlignment="1">
      <alignment horizontal="center" vertical="center" wrapText="1"/>
    </xf>
    <xf numFmtId="0" fontId="7" fillId="6" borderId="46" xfId="0" applyFont="1" applyFill="1" applyBorder="1" applyAlignment="1">
      <alignment horizontal="center" vertical="center" wrapText="1"/>
    </xf>
    <xf numFmtId="0" fontId="7" fillId="6" borderId="52" xfId="0" applyFont="1" applyFill="1" applyBorder="1" applyAlignment="1">
      <alignment horizontal="center" vertical="center" wrapText="1"/>
    </xf>
    <xf numFmtId="0" fontId="13" fillId="6" borderId="33" xfId="0" applyFont="1" applyFill="1" applyBorder="1" applyAlignment="1">
      <alignment horizontal="center" vertical="center"/>
    </xf>
    <xf numFmtId="0" fontId="13" fillId="6" borderId="34" xfId="0" applyFont="1" applyFill="1" applyBorder="1" applyAlignment="1">
      <alignment horizontal="center" vertical="center"/>
    </xf>
    <xf numFmtId="0" fontId="13" fillId="6" borderId="35" xfId="0" applyFont="1" applyFill="1" applyBorder="1" applyAlignment="1">
      <alignment horizontal="center" vertical="center"/>
    </xf>
    <xf numFmtId="0" fontId="7" fillId="6" borderId="62" xfId="0" applyFont="1" applyFill="1" applyBorder="1" applyAlignment="1">
      <alignment horizontal="center" vertical="center" wrapText="1"/>
    </xf>
    <xf numFmtId="0" fontId="7" fillId="6" borderId="60" xfId="0" applyFont="1" applyFill="1" applyBorder="1" applyAlignment="1">
      <alignment horizontal="center" vertical="center" wrapText="1"/>
    </xf>
    <xf numFmtId="0" fontId="7" fillId="6" borderId="18" xfId="0" applyFont="1" applyFill="1" applyBorder="1" applyAlignment="1">
      <alignment horizontal="center" vertical="center" wrapText="1"/>
    </xf>
    <xf numFmtId="0" fontId="7" fillId="6" borderId="21" xfId="0" applyFont="1" applyFill="1" applyBorder="1" applyAlignment="1">
      <alignment horizontal="center" vertical="center" wrapText="1"/>
    </xf>
    <xf numFmtId="0" fontId="7" fillId="6" borderId="5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28" fillId="0" borderId="43" xfId="1" applyFont="1" applyBorder="1" applyAlignment="1">
      <alignment horizontal="center"/>
    </xf>
    <xf numFmtId="0" fontId="28" fillId="0" borderId="17" xfId="1" applyFont="1" applyBorder="1" applyAlignment="1">
      <alignment horizontal="center"/>
    </xf>
    <xf numFmtId="0" fontId="28" fillId="0" borderId="20" xfId="1" applyFont="1" applyBorder="1" applyAlignment="1">
      <alignment horizontal="center"/>
    </xf>
    <xf numFmtId="0" fontId="15" fillId="4" borderId="5" xfId="1" applyFont="1" applyFill="1" applyBorder="1" applyAlignment="1">
      <alignment horizontal="center" vertical="center" wrapText="1"/>
    </xf>
    <xf numFmtId="0" fontId="15" fillId="4" borderId="6" xfId="1" applyFont="1" applyFill="1" applyBorder="1" applyAlignment="1">
      <alignment horizontal="center" vertical="center" wrapText="1"/>
    </xf>
    <xf numFmtId="0" fontId="3" fillId="0" borderId="56" xfId="1" applyFont="1" applyBorder="1" applyAlignment="1">
      <alignment horizontal="left"/>
    </xf>
    <xf numFmtId="0" fontId="3" fillId="0" borderId="21" xfId="1" applyFont="1" applyBorder="1" applyAlignment="1">
      <alignment horizontal="left"/>
    </xf>
    <xf numFmtId="14" fontId="24" fillId="0" borderId="2" xfId="1" applyNumberFormat="1" applyFont="1" applyBorder="1" applyAlignment="1">
      <alignment horizontal="center"/>
    </xf>
    <xf numFmtId="14" fontId="24" fillId="0" borderId="1" xfId="1" applyNumberFormat="1" applyFont="1" applyBorder="1" applyAlignment="1">
      <alignment horizontal="center"/>
    </xf>
    <xf numFmtId="14" fontId="24" fillId="0" borderId="7" xfId="1" applyNumberFormat="1" applyFont="1" applyBorder="1" applyAlignment="1">
      <alignment horizontal="center"/>
    </xf>
    <xf numFmtId="0" fontId="28" fillId="0" borderId="19" xfId="1" applyFont="1" applyBorder="1" applyAlignment="1">
      <alignment horizontal="center"/>
    </xf>
    <xf numFmtId="0" fontId="28" fillId="0" borderId="22" xfId="1" applyFont="1" applyBorder="1" applyAlignment="1">
      <alignment horizontal="center"/>
    </xf>
    <xf numFmtId="0" fontId="15" fillId="4" borderId="26" xfId="1" applyFont="1" applyFill="1" applyBorder="1" applyAlignment="1">
      <alignment horizontal="center" vertical="center" wrapText="1"/>
    </xf>
    <xf numFmtId="0" fontId="15" fillId="4" borderId="27" xfId="1" applyFont="1" applyFill="1" applyBorder="1" applyAlignment="1">
      <alignment horizontal="center" vertical="center" wrapText="1"/>
    </xf>
    <xf numFmtId="0" fontId="15" fillId="4" borderId="1" xfId="1" applyFont="1" applyFill="1" applyBorder="1" applyAlignment="1">
      <alignment horizontal="center" vertical="center" wrapText="1"/>
    </xf>
    <xf numFmtId="0" fontId="41" fillId="4" borderId="33" xfId="1" applyFont="1" applyFill="1" applyBorder="1" applyAlignment="1">
      <alignment horizontal="left" vertical="center"/>
    </xf>
    <xf numFmtId="0" fontId="41" fillId="4" borderId="34" xfId="1" applyFont="1" applyFill="1" applyBorder="1" applyAlignment="1">
      <alignment horizontal="left" vertical="center"/>
    </xf>
    <xf numFmtId="0" fontId="41" fillId="4" borderId="35" xfId="1" applyFont="1" applyFill="1" applyBorder="1" applyAlignment="1">
      <alignment horizontal="left" vertical="center"/>
    </xf>
    <xf numFmtId="0" fontId="35" fillId="6" borderId="33" xfId="1" applyFont="1" applyFill="1" applyBorder="1" applyAlignment="1">
      <alignment horizontal="center" vertical="center" wrapText="1"/>
    </xf>
    <xf numFmtId="0" fontId="35" fillId="6" borderId="34" xfId="1" applyFont="1" applyFill="1" applyBorder="1" applyAlignment="1">
      <alignment horizontal="center" vertical="center" wrapText="1"/>
    </xf>
    <xf numFmtId="0" fontId="35" fillId="6" borderId="35" xfId="1" applyFont="1" applyFill="1" applyBorder="1" applyAlignment="1">
      <alignment horizontal="center" vertical="center" wrapText="1"/>
    </xf>
    <xf numFmtId="0" fontId="3" fillId="0" borderId="22" xfId="1" applyFont="1" applyBorder="1" applyAlignment="1">
      <alignment horizontal="left"/>
    </xf>
    <xf numFmtId="49" fontId="35" fillId="4" borderId="14" xfId="1" applyNumberFormat="1" applyFont="1" applyFill="1" applyBorder="1" applyAlignment="1">
      <alignment horizontal="center" vertical="center" wrapText="1"/>
    </xf>
    <xf numFmtId="49" fontId="35" fillId="4" borderId="15" xfId="1" applyNumberFormat="1" applyFont="1" applyFill="1" applyBorder="1" applyAlignment="1">
      <alignment horizontal="center" vertical="center" wrapText="1"/>
    </xf>
    <xf numFmtId="0" fontId="35" fillId="4" borderId="33" xfId="1" applyFont="1" applyFill="1" applyBorder="1" applyAlignment="1">
      <alignment horizontal="center" vertical="center" wrapText="1"/>
    </xf>
    <xf numFmtId="0" fontId="35" fillId="4" borderId="34" xfId="1" applyFont="1" applyFill="1" applyBorder="1" applyAlignment="1">
      <alignment horizontal="center" vertical="center" wrapText="1"/>
    </xf>
    <xf numFmtId="0" fontId="35" fillId="4" borderId="35" xfId="1" applyFont="1" applyFill="1" applyBorder="1" applyAlignment="1">
      <alignment horizontal="center" vertical="center" wrapText="1"/>
    </xf>
    <xf numFmtId="14" fontId="24" fillId="0" borderId="23" xfId="1" applyNumberFormat="1" applyFont="1" applyBorder="1" applyAlignment="1">
      <alignment horizontal="center"/>
    </xf>
    <xf numFmtId="14" fontId="24" fillId="0" borderId="19" xfId="1" applyNumberFormat="1" applyFont="1" applyBorder="1" applyAlignment="1">
      <alignment horizontal="center"/>
    </xf>
    <xf numFmtId="14" fontId="24" fillId="0" borderId="22" xfId="1" applyNumberFormat="1" applyFont="1" applyBorder="1" applyAlignment="1">
      <alignment horizontal="center"/>
    </xf>
    <xf numFmtId="0" fontId="28" fillId="0" borderId="48" xfId="1" applyFont="1" applyBorder="1" applyAlignment="1">
      <alignment horizontal="center"/>
    </xf>
    <xf numFmtId="9" fontId="56" fillId="0" borderId="57" xfId="1" applyNumberFormat="1" applyFont="1" applyBorder="1" applyAlignment="1">
      <alignment horizontal="right" vertical="center" wrapText="1"/>
    </xf>
    <xf numFmtId="9" fontId="56" fillId="0" borderId="35" xfId="1" applyNumberFormat="1" applyFont="1" applyBorder="1" applyAlignment="1">
      <alignment horizontal="right" vertical="center" wrapText="1"/>
    </xf>
    <xf numFmtId="9" fontId="56" fillId="0" borderId="33" xfId="1" applyNumberFormat="1" applyFont="1" applyBorder="1" applyAlignment="1">
      <alignment horizontal="right" vertical="center" wrapText="1"/>
    </xf>
    <xf numFmtId="9" fontId="56" fillId="0" borderId="53" xfId="1" applyNumberFormat="1" applyFont="1" applyBorder="1" applyAlignment="1">
      <alignment horizontal="right" vertical="center" wrapText="1"/>
    </xf>
    <xf numFmtId="9" fontId="56" fillId="0" borderId="75" xfId="1" applyNumberFormat="1" applyFont="1" applyBorder="1" applyAlignment="1">
      <alignment horizontal="right" vertical="center" wrapText="1"/>
    </xf>
    <xf numFmtId="9" fontId="56" fillId="0" borderId="34" xfId="1" applyNumberFormat="1" applyFont="1" applyBorder="1" applyAlignment="1">
      <alignment horizontal="right" vertical="center" wrapText="1"/>
    </xf>
    <xf numFmtId="3" fontId="6" fillId="0" borderId="11" xfId="0" applyNumberFormat="1" applyFont="1" applyBorder="1"/>
    <xf numFmtId="0" fontId="24" fillId="0" borderId="48" xfId="1" applyFont="1" applyBorder="1" applyAlignment="1">
      <alignment horizontal="left"/>
    </xf>
    <xf numFmtId="0" fontId="24" fillId="0" borderId="17" xfId="1" applyFont="1" applyBorder="1" applyAlignment="1">
      <alignment horizontal="left"/>
    </xf>
    <xf numFmtId="0" fontId="24" fillId="0" borderId="20" xfId="1" applyFont="1" applyBorder="1" applyAlignment="1">
      <alignment horizontal="left"/>
    </xf>
    <xf numFmtId="0" fontId="24" fillId="0" borderId="50" xfId="4" applyFont="1" applyBorder="1" applyAlignment="1">
      <alignment horizontal="left" wrapText="1"/>
    </xf>
    <xf numFmtId="0" fontId="24" fillId="0" borderId="51" xfId="4" applyFont="1" applyBorder="1" applyAlignment="1">
      <alignment horizontal="left"/>
    </xf>
    <xf numFmtId="0" fontId="24" fillId="0" borderId="77" xfId="4" applyFont="1" applyBorder="1" applyAlignment="1">
      <alignment horizontal="left"/>
    </xf>
    <xf numFmtId="0" fontId="3" fillId="0" borderId="46" xfId="0" applyFont="1" applyBorder="1" applyAlignment="1">
      <alignment vertical="center" wrapText="1"/>
    </xf>
    <xf numFmtId="0" fontId="7" fillId="0" borderId="44" xfId="0" applyFont="1" applyBorder="1" applyAlignment="1">
      <alignment horizontal="right" vertical="center"/>
    </xf>
    <xf numFmtId="3" fontId="6" fillId="0" borderId="42" xfId="0" applyNumberFormat="1" applyFont="1" applyFill="1" applyBorder="1" applyAlignment="1">
      <alignment vertical="center" wrapText="1"/>
    </xf>
    <xf numFmtId="4" fontId="6" fillId="0" borderId="71" xfId="0" applyNumberFormat="1" applyFont="1" applyFill="1" applyBorder="1" applyAlignment="1">
      <alignment vertical="center" wrapText="1"/>
    </xf>
    <xf numFmtId="3" fontId="6" fillId="0" borderId="8" xfId="0" applyNumberFormat="1" applyFont="1" applyFill="1" applyBorder="1" applyAlignment="1">
      <alignment vertical="center" wrapText="1"/>
    </xf>
    <xf numFmtId="166" fontId="43" fillId="0" borderId="9" xfId="2" applyNumberFormat="1" applyFont="1" applyBorder="1" applyAlignment="1">
      <alignment vertical="center" wrapText="1"/>
    </xf>
    <xf numFmtId="0" fontId="23" fillId="0" borderId="53" xfId="0" applyFont="1" applyBorder="1" applyAlignment="1">
      <alignment vertical="center" wrapText="1"/>
    </xf>
    <xf numFmtId="0" fontId="18" fillId="0" borderId="60" xfId="0" applyFont="1" applyBorder="1" applyAlignment="1">
      <alignment horizontal="center" vertical="center" wrapText="1"/>
    </xf>
    <xf numFmtId="0" fontId="18" fillId="0" borderId="56" xfId="0" applyFont="1" applyBorder="1" applyAlignment="1">
      <alignment horizontal="center" vertical="center" wrapText="1"/>
    </xf>
    <xf numFmtId="0" fontId="18" fillId="0" borderId="59" xfId="0" applyFont="1" applyBorder="1" applyAlignment="1">
      <alignment horizontal="center" vertical="center" wrapText="1"/>
    </xf>
    <xf numFmtId="0" fontId="23" fillId="0" borderId="76" xfId="0" applyFont="1" applyBorder="1" applyAlignment="1">
      <alignment horizontal="center" vertical="center" wrapText="1"/>
    </xf>
    <xf numFmtId="0" fontId="23" fillId="0" borderId="58" xfId="0" applyFont="1" applyBorder="1" applyAlignment="1">
      <alignment vertical="center" wrapText="1"/>
    </xf>
    <xf numFmtId="3" fontId="6" fillId="0" borderId="76" xfId="0" applyNumberFormat="1" applyFont="1" applyBorder="1"/>
    <xf numFmtId="49" fontId="34" fillId="4" borderId="15" xfId="1" applyNumberFormat="1" applyFont="1" applyFill="1" applyBorder="1" applyAlignment="1">
      <alignment horizontal="center" vertical="center" wrapText="1"/>
    </xf>
    <xf numFmtId="0" fontId="36" fillId="4" borderId="27" xfId="1" applyFont="1" applyFill="1" applyBorder="1" applyAlignment="1">
      <alignment horizontal="center" vertical="center" wrapText="1"/>
    </xf>
    <xf numFmtId="0" fontId="36" fillId="4" borderId="21" xfId="1" applyFont="1" applyFill="1" applyBorder="1" applyAlignment="1">
      <alignment horizontal="center" vertical="center" wrapText="1"/>
    </xf>
    <xf numFmtId="0" fontId="36" fillId="4" borderId="18" xfId="1" applyFont="1" applyFill="1" applyBorder="1" applyAlignment="1">
      <alignment horizontal="center" vertical="center" wrapText="1"/>
    </xf>
    <xf numFmtId="49" fontId="34" fillId="0" borderId="13" xfId="1" applyNumberFormat="1" applyFont="1" applyFill="1" applyBorder="1" applyAlignment="1">
      <alignment horizontal="center" vertical="center" wrapText="1"/>
    </xf>
    <xf numFmtId="0" fontId="34" fillId="0" borderId="13" xfId="1" applyFont="1" applyFill="1" applyBorder="1" applyAlignment="1">
      <alignment horizontal="center" vertical="center" wrapText="1"/>
    </xf>
    <xf numFmtId="0" fontId="34" fillId="0" borderId="66" xfId="1" applyFont="1" applyFill="1" applyBorder="1" applyAlignment="1">
      <alignment horizontal="center" vertical="center" wrapText="1"/>
    </xf>
    <xf numFmtId="0" fontId="34" fillId="0" borderId="69" xfId="1" applyFont="1" applyFill="1" applyBorder="1" applyAlignment="1">
      <alignment horizontal="center" vertical="center" wrapText="1"/>
    </xf>
    <xf numFmtId="0" fontId="34" fillId="0" borderId="0" xfId="1" applyFont="1" applyFill="1" applyBorder="1" applyAlignment="1">
      <alignment horizontal="center" vertical="center" wrapText="1"/>
    </xf>
    <xf numFmtId="0" fontId="34" fillId="0" borderId="63" xfId="1" applyFont="1" applyFill="1" applyBorder="1" applyAlignment="1">
      <alignment horizontal="center" vertical="center" wrapText="1"/>
    </xf>
    <xf numFmtId="0" fontId="1" fillId="0" borderId="0" xfId="1" applyFont="1" applyFill="1"/>
    <xf numFmtId="0" fontId="34" fillId="0" borderId="8" xfId="1" applyFont="1" applyFill="1" applyBorder="1" applyAlignment="1">
      <alignment horizontal="center" vertical="center" wrapText="1"/>
    </xf>
    <xf numFmtId="0" fontId="34" fillId="0" borderId="22" xfId="1" applyFont="1" applyFill="1" applyBorder="1" applyAlignment="1">
      <alignment horizontal="center" vertical="center" wrapText="1"/>
    </xf>
    <xf numFmtId="0" fontId="34" fillId="0" borderId="28" xfId="1" applyFont="1" applyFill="1" applyBorder="1" applyAlignment="1">
      <alignment horizontal="center" vertical="center" wrapText="1"/>
    </xf>
    <xf numFmtId="0" fontId="34" fillId="0" borderId="19" xfId="1" applyFont="1" applyFill="1" applyBorder="1" applyAlignment="1">
      <alignment horizontal="center" vertical="center" wrapText="1"/>
    </xf>
    <xf numFmtId="0" fontId="34" fillId="0" borderId="23" xfId="1" applyFont="1" applyFill="1" applyBorder="1" applyAlignment="1">
      <alignment horizontal="center" vertical="center" wrapText="1"/>
    </xf>
    <xf numFmtId="0" fontId="34" fillId="0" borderId="11" xfId="1" applyFont="1" applyFill="1" applyBorder="1" applyAlignment="1">
      <alignment horizontal="center" vertical="center" wrapText="1"/>
    </xf>
    <xf numFmtId="3" fontId="57" fillId="4" borderId="26" xfId="3" applyNumberFormat="1" applyFont="1" applyFill="1" applyBorder="1" applyAlignment="1">
      <alignment vertical="center" wrapText="1"/>
    </xf>
    <xf numFmtId="3" fontId="57" fillId="4" borderId="46" xfId="3" applyNumberFormat="1" applyFont="1" applyFill="1" applyBorder="1" applyAlignment="1">
      <alignment vertical="center" wrapText="1"/>
    </xf>
    <xf numFmtId="3" fontId="57" fillId="4" borderId="20" xfId="3" applyNumberFormat="1" applyFont="1" applyFill="1" applyBorder="1" applyAlignment="1">
      <alignment vertical="center" wrapText="1"/>
    </xf>
    <xf numFmtId="3" fontId="58" fillId="4" borderId="60" xfId="3" applyNumberFormat="1" applyFont="1" applyFill="1" applyBorder="1" applyAlignment="1">
      <alignment vertical="center" wrapText="1"/>
    </xf>
    <xf numFmtId="3" fontId="58" fillId="4" borderId="4" xfId="3" applyNumberFormat="1" applyFont="1" applyFill="1" applyBorder="1" applyAlignment="1">
      <alignment vertical="center" wrapText="1"/>
    </xf>
    <xf numFmtId="3" fontId="58" fillId="4" borderId="52" xfId="3" applyNumberFormat="1" applyFont="1" applyFill="1" applyBorder="1" applyAlignment="1">
      <alignment vertical="center" wrapText="1"/>
    </xf>
    <xf numFmtId="3" fontId="57" fillId="4" borderId="44" xfId="3" applyNumberFormat="1" applyFont="1" applyFill="1" applyBorder="1" applyAlignment="1">
      <alignment vertical="center" wrapText="1"/>
    </xf>
    <xf numFmtId="3" fontId="57" fillId="4" borderId="52" xfId="3" applyNumberFormat="1" applyFont="1" applyFill="1" applyBorder="1" applyAlignment="1">
      <alignment vertical="center" wrapText="1"/>
    </xf>
    <xf numFmtId="3" fontId="57" fillId="4" borderId="3" xfId="3" applyNumberFormat="1" applyFont="1" applyFill="1" applyBorder="1" applyAlignment="1">
      <alignment vertical="center" wrapText="1"/>
    </xf>
    <xf numFmtId="3" fontId="57" fillId="3" borderId="44" xfId="3" applyNumberFormat="1" applyFont="1" applyFill="1" applyBorder="1" applyAlignment="1">
      <alignment vertical="center" wrapText="1"/>
    </xf>
    <xf numFmtId="3" fontId="57" fillId="3" borderId="46" xfId="3" applyNumberFormat="1" applyFont="1" applyFill="1" applyBorder="1" applyAlignment="1">
      <alignment vertical="center" wrapText="1"/>
    </xf>
    <xf numFmtId="3" fontId="57" fillId="3" borderId="52" xfId="3" applyNumberFormat="1" applyFont="1" applyFill="1" applyBorder="1" applyAlignment="1">
      <alignment vertical="center" wrapText="1"/>
    </xf>
    <xf numFmtId="3" fontId="57" fillId="3" borderId="3" xfId="3" applyNumberFormat="1" applyFont="1" applyFill="1" applyBorder="1" applyAlignment="1">
      <alignment vertical="center" wrapText="1"/>
    </xf>
    <xf numFmtId="3" fontId="57" fillId="3" borderId="27" xfId="3" applyNumberFormat="1" applyFont="1" applyFill="1" applyBorder="1" applyAlignment="1">
      <alignment vertical="center" wrapText="1"/>
    </xf>
    <xf numFmtId="3" fontId="57" fillId="3" borderId="18" xfId="3" applyNumberFormat="1" applyFont="1" applyFill="1" applyBorder="1" applyAlignment="1">
      <alignment vertical="center" wrapText="1"/>
    </xf>
    <xf numFmtId="3" fontId="57" fillId="3" borderId="21" xfId="3" applyNumberFormat="1" applyFont="1" applyFill="1" applyBorder="1" applyAlignment="1">
      <alignment vertical="center" wrapText="1"/>
    </xf>
    <xf numFmtId="3" fontId="58" fillId="4" borderId="56" xfId="3" applyNumberFormat="1" applyFont="1" applyFill="1" applyBorder="1" applyAlignment="1">
      <alignment vertical="center" wrapText="1"/>
    </xf>
    <xf numFmtId="3" fontId="58" fillId="4" borderId="1" xfId="3" applyNumberFormat="1" applyFont="1" applyFill="1" applyBorder="1" applyAlignment="1">
      <alignment vertical="center" wrapText="1"/>
    </xf>
    <xf numFmtId="3" fontId="58" fillId="4" borderId="21" xfId="3" applyNumberFormat="1" applyFont="1" applyFill="1" applyBorder="1" applyAlignment="1">
      <alignment vertical="center" wrapText="1"/>
    </xf>
    <xf numFmtId="3" fontId="57" fillId="3" borderId="2" xfId="3" applyNumberFormat="1" applyFont="1" applyFill="1" applyBorder="1" applyAlignment="1">
      <alignment vertical="center" wrapText="1"/>
    </xf>
    <xf numFmtId="3" fontId="57" fillId="3" borderId="72" xfId="3" applyNumberFormat="1" applyFont="1" applyFill="1" applyBorder="1" applyAlignment="1">
      <alignment vertical="center" wrapText="1"/>
    </xf>
    <xf numFmtId="3" fontId="57" fillId="3" borderId="30" xfId="3" applyNumberFormat="1" applyFont="1" applyFill="1" applyBorder="1" applyAlignment="1">
      <alignment vertical="center" wrapText="1"/>
    </xf>
    <xf numFmtId="3" fontId="57" fillId="3" borderId="31" xfId="3" applyNumberFormat="1" applyFont="1" applyFill="1" applyBorder="1" applyAlignment="1">
      <alignment vertical="center" wrapText="1"/>
    </xf>
    <xf numFmtId="3" fontId="58" fillId="4" borderId="29" xfId="3" applyNumberFormat="1" applyFont="1" applyFill="1" applyBorder="1" applyAlignment="1">
      <alignment vertical="center" wrapText="1"/>
    </xf>
    <xf numFmtId="3" fontId="58" fillId="4" borderId="54" xfId="3" applyNumberFormat="1" applyFont="1" applyFill="1" applyBorder="1" applyAlignment="1">
      <alignment vertical="center" wrapText="1"/>
    </xf>
    <xf numFmtId="3" fontId="58" fillId="4" borderId="31" xfId="3" applyNumberFormat="1" applyFont="1" applyFill="1" applyBorder="1" applyAlignment="1">
      <alignment vertical="center" wrapText="1"/>
    </xf>
    <xf numFmtId="3" fontId="57" fillId="3" borderId="73" xfId="3" applyNumberFormat="1" applyFont="1" applyFill="1" applyBorder="1" applyAlignment="1">
      <alignment vertical="center" wrapText="1"/>
    </xf>
    <xf numFmtId="3" fontId="57" fillId="3" borderId="49" xfId="3" applyNumberFormat="1" applyFont="1" applyFill="1" applyBorder="1" applyAlignment="1">
      <alignment vertical="center" wrapText="1"/>
    </xf>
    <xf numFmtId="3" fontId="57" fillId="3" borderId="51" xfId="3" applyNumberFormat="1" applyFont="1" applyFill="1" applyBorder="1" applyAlignment="1">
      <alignment vertical="center" wrapText="1"/>
    </xf>
    <xf numFmtId="3" fontId="57" fillId="3" borderId="69" xfId="3" applyNumberFormat="1" applyFont="1" applyFill="1" applyBorder="1" applyAlignment="1">
      <alignment vertical="center" wrapText="1"/>
    </xf>
    <xf numFmtId="3" fontId="58" fillId="4" borderId="63" xfId="3" applyNumberFormat="1" applyFont="1" applyFill="1" applyBorder="1" applyAlignment="1">
      <alignment vertical="center" wrapText="1"/>
    </xf>
    <xf numFmtId="3" fontId="58" fillId="4" borderId="67" xfId="3" applyNumberFormat="1" applyFont="1" applyFill="1" applyBorder="1" applyAlignment="1">
      <alignment vertical="center" wrapText="1"/>
    </xf>
    <xf numFmtId="3" fontId="58" fillId="4" borderId="69" xfId="3" applyNumberFormat="1" applyFont="1" applyFill="1" applyBorder="1" applyAlignment="1">
      <alignment vertical="center" wrapText="1"/>
    </xf>
    <xf numFmtId="3" fontId="57" fillId="3" borderId="77" xfId="3" applyNumberFormat="1" applyFont="1" applyFill="1" applyBorder="1" applyAlignment="1">
      <alignment vertical="center" wrapText="1"/>
    </xf>
    <xf numFmtId="3" fontId="57" fillId="3" borderId="38" xfId="3" applyNumberFormat="1" applyFont="1" applyFill="1" applyBorder="1" applyAlignment="1">
      <alignment vertical="center" wrapText="1"/>
    </xf>
    <xf numFmtId="3" fontId="57" fillId="3" borderId="0" xfId="3" applyNumberFormat="1" applyFont="1" applyFill="1" applyBorder="1" applyAlignment="1">
      <alignment vertical="center" wrapText="1"/>
    </xf>
    <xf numFmtId="3" fontId="58" fillId="4" borderId="59" xfId="3" applyNumberFormat="1" applyFont="1" applyFill="1" applyBorder="1" applyAlignment="1">
      <alignment vertical="center" wrapText="1"/>
    </xf>
    <xf numFmtId="3" fontId="58" fillId="4" borderId="37" xfId="3" applyNumberFormat="1" applyFont="1" applyFill="1" applyBorder="1" applyAlignment="1">
      <alignment vertical="center" wrapText="1"/>
    </xf>
    <xf numFmtId="3" fontId="58" fillId="4" borderId="77" xfId="3" applyNumberFormat="1" applyFont="1" applyFill="1" applyBorder="1" applyAlignment="1">
      <alignment vertical="center" wrapText="1"/>
    </xf>
    <xf numFmtId="3" fontId="57" fillId="3" borderId="28" xfId="3" applyNumberFormat="1" applyFont="1" applyFill="1" applyBorder="1" applyAlignment="1">
      <alignment vertical="center" wrapText="1"/>
    </xf>
    <xf numFmtId="3" fontId="57" fillId="3" borderId="19" xfId="3" applyNumberFormat="1" applyFont="1" applyFill="1" applyBorder="1" applyAlignment="1">
      <alignment vertical="center" wrapText="1"/>
    </xf>
    <xf numFmtId="3" fontId="57" fillId="3" borderId="22" xfId="3" applyNumberFormat="1" applyFont="1" applyFill="1" applyBorder="1" applyAlignment="1">
      <alignment vertical="center" wrapText="1"/>
    </xf>
    <xf numFmtId="3" fontId="58" fillId="4" borderId="23" xfId="3" applyNumberFormat="1" applyFont="1" applyFill="1" applyBorder="1" applyAlignment="1">
      <alignment vertical="center" wrapText="1"/>
    </xf>
    <xf numFmtId="3" fontId="58" fillId="4" borderId="8" xfId="3" applyNumberFormat="1" applyFont="1" applyFill="1" applyBorder="1" applyAlignment="1">
      <alignment vertical="center" wrapText="1"/>
    </xf>
    <xf numFmtId="3" fontId="58" fillId="4" borderId="22" xfId="3" applyNumberFormat="1" applyFont="1" applyFill="1" applyBorder="1" applyAlignment="1">
      <alignment vertical="center" wrapText="1"/>
    </xf>
    <xf numFmtId="3" fontId="57" fillId="3" borderId="11" xfId="3" applyNumberFormat="1" applyFont="1" applyFill="1" applyBorder="1" applyAlignment="1">
      <alignment vertical="center" wrapText="1"/>
    </xf>
    <xf numFmtId="3" fontId="57" fillId="4" borderId="66" xfId="3" applyNumberFormat="1" applyFont="1" applyFill="1" applyBorder="1" applyAlignment="1">
      <alignment vertical="center" wrapText="1"/>
    </xf>
    <xf numFmtId="3" fontId="57" fillId="4" borderId="0" xfId="3" applyNumberFormat="1" applyFont="1" applyFill="1" applyBorder="1" applyAlignment="1">
      <alignment vertical="center" wrapText="1"/>
    </xf>
    <xf numFmtId="3" fontId="57" fillId="4" borderId="69" xfId="3" applyNumberFormat="1" applyFont="1" applyFill="1" applyBorder="1" applyAlignment="1">
      <alignment vertical="center" wrapText="1"/>
    </xf>
    <xf numFmtId="3" fontId="57" fillId="3" borderId="7" xfId="3" applyNumberFormat="1" applyFont="1" applyFill="1" applyBorder="1" applyAlignment="1">
      <alignment vertical="center" wrapText="1"/>
    </xf>
    <xf numFmtId="3" fontId="57" fillId="3" borderId="9" xfId="3" applyNumberFormat="1" applyFont="1" applyFill="1" applyBorder="1" applyAlignment="1">
      <alignment vertical="center" wrapText="1"/>
    </xf>
    <xf numFmtId="3" fontId="57" fillId="3" borderId="39" xfId="3" applyNumberFormat="1" applyFont="1" applyFill="1" applyBorder="1" applyAlignment="1">
      <alignment vertical="center" wrapText="1"/>
    </xf>
    <xf numFmtId="3" fontId="57" fillId="4" borderId="10" xfId="3" applyNumberFormat="1" applyFont="1" applyFill="1" applyBorder="1" applyAlignment="1">
      <alignment vertical="center" wrapText="1"/>
    </xf>
    <xf numFmtId="3" fontId="57" fillId="4" borderId="17" xfId="3" applyNumberFormat="1" applyFont="1" applyFill="1" applyBorder="1" applyAlignment="1">
      <alignment vertical="center" wrapText="1"/>
    </xf>
    <xf numFmtId="3" fontId="58" fillId="4" borderId="48" xfId="3" applyNumberFormat="1" applyFont="1" applyFill="1" applyBorder="1" applyAlignment="1">
      <alignment vertical="center" wrapText="1"/>
    </xf>
    <xf numFmtId="3" fontId="58" fillId="4" borderId="5" xfId="3" applyNumberFormat="1" applyFont="1" applyFill="1" applyBorder="1" applyAlignment="1">
      <alignment vertical="center" wrapText="1"/>
    </xf>
    <xf numFmtId="3" fontId="58" fillId="4" borderId="20" xfId="3" applyNumberFormat="1" applyFont="1" applyFill="1" applyBorder="1" applyAlignment="1">
      <alignment vertical="center" wrapText="1"/>
    </xf>
    <xf numFmtId="3" fontId="57" fillId="3" borderId="40" xfId="3" applyNumberFormat="1" applyFont="1" applyFill="1" applyBorder="1" applyAlignment="1">
      <alignment vertical="center" wrapText="1"/>
    </xf>
    <xf numFmtId="3" fontId="57" fillId="3" borderId="45" xfId="3" applyNumberFormat="1" applyFont="1" applyFill="1" applyBorder="1" applyAlignment="1">
      <alignment vertical="center" wrapText="1"/>
    </xf>
    <xf numFmtId="3" fontId="59" fillId="4" borderId="73" xfId="1" applyNumberFormat="1" applyFont="1" applyFill="1" applyBorder="1"/>
    <xf numFmtId="3" fontId="59" fillId="4" borderId="72" xfId="1" applyNumberFormat="1" applyFont="1" applyFill="1" applyBorder="1"/>
    <xf numFmtId="3" fontId="59" fillId="4" borderId="31" xfId="1" applyNumberFormat="1" applyFont="1" applyFill="1" applyBorder="1"/>
    <xf numFmtId="3" fontId="59" fillId="4" borderId="30" xfId="1" applyNumberFormat="1" applyFont="1" applyFill="1" applyBorder="1"/>
    <xf numFmtId="4" fontId="60" fillId="0" borderId="37" xfId="1" applyNumberFormat="1" applyFont="1" applyBorder="1" applyAlignment="1">
      <alignment horizontal="justify" vertical="center"/>
    </xf>
    <xf numFmtId="4" fontId="60" fillId="0" borderId="37" xfId="1" applyNumberFormat="1" applyFont="1" applyBorder="1" applyAlignment="1">
      <alignment vertical="center"/>
    </xf>
    <xf numFmtId="4" fontId="60" fillId="0" borderId="39" xfId="1" applyNumberFormat="1" applyFont="1" applyBorder="1" applyAlignment="1">
      <alignment vertical="center"/>
    </xf>
    <xf numFmtId="3" fontId="60" fillId="0" borderId="53" xfId="1" applyNumberFormat="1" applyFont="1" applyBorder="1" applyAlignment="1">
      <alignment horizontal="right" vertical="center"/>
    </xf>
    <xf numFmtId="3" fontId="60" fillId="0" borderId="58" xfId="1" applyNumberFormat="1" applyFont="1" applyBorder="1" applyAlignment="1">
      <alignment horizontal="justify" vertical="center"/>
    </xf>
    <xf numFmtId="4" fontId="60" fillId="0" borderId="4" xfId="1" applyNumberFormat="1" applyFont="1" applyBorder="1" applyAlignment="1">
      <alignment horizontal="justify" vertical="center"/>
    </xf>
    <xf numFmtId="4" fontId="60" fillId="0" borderId="4" xfId="1" applyNumberFormat="1" applyFont="1" applyBorder="1" applyAlignment="1">
      <alignment vertical="center"/>
    </xf>
    <xf numFmtId="4" fontId="60" fillId="0" borderId="24" xfId="1" applyNumberFormat="1" applyFont="1" applyBorder="1" applyAlignment="1">
      <alignment vertical="center"/>
    </xf>
    <xf numFmtId="3" fontId="60" fillId="0" borderId="1" xfId="1" applyNumberFormat="1" applyFont="1" applyBorder="1" applyAlignment="1">
      <alignment horizontal="center" vertical="center"/>
    </xf>
    <xf numFmtId="3" fontId="60" fillId="0" borderId="7" xfId="1" applyNumberFormat="1" applyFont="1" applyBorder="1" applyAlignment="1">
      <alignment horizontal="center" vertical="center"/>
    </xf>
    <xf numFmtId="4" fontId="60" fillId="0" borderId="1" xfId="1" applyNumberFormat="1" applyFont="1" applyBorder="1" applyAlignment="1">
      <alignment horizontal="justify" vertical="center"/>
    </xf>
    <xf numFmtId="4" fontId="60" fillId="0" borderId="1" xfId="1" applyNumberFormat="1" applyFont="1" applyBorder="1" applyAlignment="1">
      <alignment vertical="center"/>
    </xf>
    <xf numFmtId="4" fontId="60" fillId="0" borderId="7" xfId="1" applyNumberFormat="1" applyFont="1" applyBorder="1" applyAlignment="1">
      <alignment vertical="center"/>
    </xf>
    <xf numFmtId="4" fontId="60" fillId="0" borderId="8" xfId="1" applyNumberFormat="1" applyFont="1" applyBorder="1" applyAlignment="1">
      <alignment horizontal="right" vertical="center"/>
    </xf>
    <xf numFmtId="4" fontId="60" fillId="0" borderId="9" xfId="1" applyNumberFormat="1" applyFont="1" applyBorder="1" applyAlignment="1">
      <alignment horizontal="justify" vertical="center"/>
    </xf>
    <xf numFmtId="3" fontId="61" fillId="2" borderId="14" xfId="1" applyNumberFormat="1" applyFont="1" applyFill="1" applyBorder="1" applyAlignment="1">
      <alignment vertical="center" wrapText="1"/>
    </xf>
    <xf numFmtId="3" fontId="62" fillId="0" borderId="13" xfId="1" applyNumberFormat="1" applyFont="1" applyFill="1" applyBorder="1" applyAlignment="1">
      <alignment vertical="center" wrapText="1"/>
    </xf>
    <xf numFmtId="3" fontId="62" fillId="0" borderId="15" xfId="1" applyNumberFormat="1" applyFont="1" applyFill="1" applyBorder="1" applyAlignment="1">
      <alignment vertical="center" wrapText="1"/>
    </xf>
    <xf numFmtId="3" fontId="62" fillId="0" borderId="15" xfId="1" applyNumberFormat="1" applyFont="1" applyFill="1" applyBorder="1" applyAlignment="1"/>
    <xf numFmtId="3" fontId="62" fillId="2" borderId="25" xfId="1" applyNumberFormat="1" applyFont="1" applyFill="1" applyBorder="1"/>
    <xf numFmtId="0" fontId="62" fillId="0" borderId="15" xfId="1" applyFont="1" applyBorder="1" applyAlignment="1">
      <alignment vertical="center" wrapText="1"/>
    </xf>
    <xf numFmtId="3" fontId="62" fillId="0" borderId="15" xfId="3" applyNumberFormat="1" applyFont="1" applyBorder="1" applyAlignment="1">
      <alignment vertical="center" wrapText="1"/>
    </xf>
    <xf numFmtId="3" fontId="62" fillId="2" borderId="16" xfId="1" applyNumberFormat="1" applyFont="1" applyFill="1" applyBorder="1" applyAlignment="1">
      <alignment vertical="center" wrapText="1"/>
    </xf>
    <xf numFmtId="3" fontId="62" fillId="2" borderId="14" xfId="1" applyNumberFormat="1" applyFont="1" applyFill="1" applyBorder="1"/>
    <xf numFmtId="3" fontId="62" fillId="0" borderId="16" xfId="3" applyNumberFormat="1" applyFont="1" applyBorder="1" applyAlignment="1">
      <alignment vertical="center" wrapText="1"/>
    </xf>
    <xf numFmtId="3" fontId="62" fillId="0" borderId="15" xfId="1" applyNumberFormat="1" applyFont="1" applyBorder="1"/>
    <xf numFmtId="3" fontId="62" fillId="0" borderId="16" xfId="1" applyNumberFormat="1" applyFont="1" applyBorder="1"/>
    <xf numFmtId="3" fontId="62" fillId="7" borderId="14" xfId="3" applyNumberFormat="1" applyFont="1" applyFill="1" applyBorder="1" applyAlignment="1">
      <alignment vertical="center" wrapText="1"/>
    </xf>
    <xf numFmtId="0" fontId="62" fillId="2" borderId="14" xfId="1" applyFont="1" applyFill="1" applyBorder="1"/>
    <xf numFmtId="165" fontId="62" fillId="3" borderId="12" xfId="3" applyNumberFormat="1" applyFont="1" applyFill="1" applyBorder="1" applyAlignment="1">
      <alignment vertical="center" wrapText="1"/>
    </xf>
    <xf numFmtId="3" fontId="62" fillId="0" borderId="36" xfId="1" applyNumberFormat="1" applyFont="1" applyBorder="1"/>
    <xf numFmtId="3" fontId="62" fillId="9" borderId="14" xfId="3" applyNumberFormat="1" applyFont="1" applyFill="1" applyBorder="1" applyAlignment="1">
      <alignment vertical="center" wrapText="1"/>
    </xf>
    <xf numFmtId="3" fontId="63" fillId="6" borderId="14" xfId="1" applyNumberFormat="1" applyFont="1" applyFill="1" applyBorder="1" applyAlignment="1">
      <alignment vertical="center" wrapText="1"/>
    </xf>
    <xf numFmtId="3" fontId="64" fillId="0" borderId="13" xfId="1" applyNumberFormat="1" applyFont="1" applyFill="1" applyBorder="1" applyAlignment="1">
      <alignment vertical="center" wrapText="1"/>
    </xf>
    <xf numFmtId="3" fontId="64" fillId="0" borderId="15" xfId="1" applyNumberFormat="1" applyFont="1" applyFill="1" applyBorder="1" applyAlignment="1">
      <alignment vertical="center" wrapText="1"/>
    </xf>
    <xf numFmtId="3" fontId="64" fillId="0" borderId="15" xfId="1" applyNumberFormat="1" applyFont="1" applyBorder="1" applyAlignment="1"/>
    <xf numFmtId="3" fontId="64" fillId="6" borderId="15" xfId="1" applyNumberFormat="1" applyFont="1" applyFill="1" applyBorder="1"/>
    <xf numFmtId="3" fontId="64" fillId="0" borderId="61" xfId="3" applyNumberFormat="1" applyFont="1" applyBorder="1" applyAlignment="1">
      <alignment vertical="center" wrapText="1"/>
    </xf>
    <xf numFmtId="3" fontId="64" fillId="6" borderId="16" xfId="1" applyNumberFormat="1" applyFont="1" applyFill="1" applyBorder="1"/>
    <xf numFmtId="3" fontId="64" fillId="6" borderId="14" xfId="1" applyNumberFormat="1" applyFont="1" applyFill="1" applyBorder="1"/>
    <xf numFmtId="3" fontId="64" fillId="0" borderId="21" xfId="3" applyNumberFormat="1" applyFont="1" applyBorder="1" applyAlignment="1">
      <alignment vertical="center" wrapText="1"/>
    </xf>
    <xf numFmtId="3" fontId="64" fillId="0" borderId="22" xfId="3" applyNumberFormat="1" applyFont="1" applyBorder="1" applyAlignment="1">
      <alignment vertical="center" wrapText="1"/>
    </xf>
    <xf numFmtId="3" fontId="64" fillId="0" borderId="21" xfId="1" applyNumberFormat="1" applyFont="1" applyBorder="1"/>
    <xf numFmtId="3" fontId="64" fillId="0" borderId="14" xfId="1" applyNumberFormat="1" applyFont="1" applyFill="1" applyBorder="1"/>
    <xf numFmtId="3" fontId="64" fillId="7" borderId="20" xfId="3" applyNumberFormat="1" applyFont="1" applyFill="1" applyBorder="1" applyAlignment="1">
      <alignment vertical="center" wrapText="1"/>
    </xf>
    <xf numFmtId="165" fontId="64" fillId="3" borderId="65" xfId="3" applyNumberFormat="1" applyFont="1" applyFill="1" applyBorder="1" applyAlignment="1">
      <alignment vertical="center" wrapText="1"/>
    </xf>
    <xf numFmtId="3" fontId="64" fillId="0" borderId="35" xfId="1" applyNumberFormat="1" applyFont="1" applyBorder="1"/>
    <xf numFmtId="3" fontId="64" fillId="9" borderId="20" xfId="3" applyNumberFormat="1" applyFont="1" applyFill="1" applyBorder="1" applyAlignment="1">
      <alignment vertical="center" wrapText="1"/>
    </xf>
    <xf numFmtId="10" fontId="6" fillId="3" borderId="22" xfId="3" applyNumberFormat="1" applyFont="1" applyFill="1" applyBorder="1" applyAlignment="1">
      <alignment vertical="center" wrapText="1"/>
    </xf>
    <xf numFmtId="10" fontId="6" fillId="3" borderId="22" xfId="3" applyNumberFormat="1" applyFont="1" applyFill="1" applyBorder="1" applyAlignment="1">
      <alignment horizontal="left" vertical="center" wrapText="1"/>
    </xf>
    <xf numFmtId="0" fontId="43" fillId="0" borderId="8" xfId="0" applyFont="1" applyBorder="1" applyAlignment="1">
      <alignment vertical="center" wrapText="1"/>
    </xf>
    <xf numFmtId="0" fontId="43" fillId="0" borderId="9" xfId="0" applyFont="1" applyBorder="1" applyAlignment="1">
      <alignment vertical="center" wrapText="1"/>
    </xf>
    <xf numFmtId="0" fontId="13" fillId="4" borderId="43" xfId="0" applyFont="1" applyFill="1" applyBorder="1" applyAlignment="1">
      <alignment horizontal="center" vertical="center" wrapText="1"/>
    </xf>
    <xf numFmtId="0" fontId="13" fillId="4" borderId="40" xfId="0" applyFont="1" applyFill="1" applyBorder="1" applyAlignment="1">
      <alignment horizontal="center" vertical="center" wrapText="1"/>
    </xf>
    <xf numFmtId="0" fontId="13" fillId="6" borderId="43" xfId="0" applyFont="1" applyFill="1" applyBorder="1" applyAlignment="1">
      <alignment horizontal="center" vertical="center" wrapText="1"/>
    </xf>
    <xf numFmtId="0" fontId="13" fillId="6" borderId="40" xfId="0" applyFont="1" applyFill="1" applyBorder="1" applyAlignment="1">
      <alignment horizontal="center" vertical="center" wrapText="1"/>
    </xf>
    <xf numFmtId="3" fontId="65" fillId="4" borderId="44" xfId="0" applyNumberFormat="1" applyFont="1" applyFill="1" applyBorder="1" applyAlignment="1">
      <alignment vertical="center" wrapText="1"/>
    </xf>
    <xf numFmtId="3" fontId="65" fillId="4" borderId="4" xfId="0" applyNumberFormat="1" applyFont="1" applyFill="1" applyBorder="1" applyAlignment="1">
      <alignment vertical="center" wrapText="1"/>
    </xf>
    <xf numFmtId="3" fontId="65" fillId="4" borderId="24" xfId="0" applyNumberFormat="1" applyFont="1" applyFill="1" applyBorder="1" applyAlignment="1">
      <alignment vertical="center" wrapText="1"/>
    </xf>
    <xf numFmtId="3" fontId="65" fillId="4" borderId="3" xfId="0" applyNumberFormat="1" applyFont="1" applyFill="1" applyBorder="1" applyAlignment="1">
      <alignment vertical="center" wrapText="1"/>
    </xf>
    <xf numFmtId="3" fontId="65" fillId="4" borderId="47" xfId="0" applyNumberFormat="1" applyFont="1" applyFill="1" applyBorder="1" applyAlignment="1">
      <alignment vertical="center" wrapText="1"/>
    </xf>
    <xf numFmtId="3" fontId="66" fillId="4" borderId="27" xfId="0" applyNumberFormat="1" applyFont="1" applyFill="1" applyBorder="1" applyAlignment="1">
      <alignment vertical="center" wrapText="1"/>
    </xf>
    <xf numFmtId="3" fontId="66" fillId="4" borderId="1" xfId="0" applyNumberFormat="1" applyFont="1" applyFill="1" applyBorder="1" applyAlignment="1">
      <alignment vertical="center" wrapText="1"/>
    </xf>
    <xf numFmtId="3" fontId="66" fillId="4" borderId="7" xfId="0" applyNumberFormat="1" applyFont="1" applyFill="1" applyBorder="1" applyAlignment="1">
      <alignment vertical="center" wrapText="1"/>
    </xf>
    <xf numFmtId="3" fontId="66" fillId="4" borderId="2" xfId="0" applyNumberFormat="1" applyFont="1" applyFill="1" applyBorder="1" applyAlignment="1">
      <alignment vertical="center" wrapText="1"/>
    </xf>
    <xf numFmtId="3" fontId="66" fillId="4" borderId="40" xfId="0" applyNumberFormat="1" applyFont="1" applyFill="1" applyBorder="1" applyAlignment="1">
      <alignment vertical="center" wrapText="1"/>
    </xf>
    <xf numFmtId="3" fontId="66" fillId="0" borderId="27" xfId="0" applyNumberFormat="1" applyFont="1" applyBorder="1" applyAlignment="1">
      <alignment vertical="center" wrapText="1"/>
    </xf>
    <xf numFmtId="3" fontId="66" fillId="0" borderId="1" xfId="0" applyNumberFormat="1" applyFont="1" applyBorder="1" applyAlignment="1">
      <alignment vertical="center" wrapText="1"/>
    </xf>
    <xf numFmtId="3" fontId="66" fillId="0" borderId="40" xfId="0" applyNumberFormat="1" applyFont="1" applyBorder="1" applyAlignment="1">
      <alignment vertical="center" wrapText="1"/>
    </xf>
    <xf numFmtId="3" fontId="66" fillId="0" borderId="7" xfId="0" applyNumberFormat="1" applyFont="1" applyBorder="1" applyAlignment="1">
      <alignment vertical="center" wrapText="1"/>
    </xf>
    <xf numFmtId="0" fontId="67" fillId="0" borderId="27" xfId="0" applyFont="1" applyBorder="1" applyAlignment="1">
      <alignment vertical="center" wrapText="1"/>
    </xf>
    <xf numFmtId="4" fontId="66" fillId="0" borderId="1" xfId="0" applyNumberFormat="1" applyFont="1" applyBorder="1" applyAlignment="1">
      <alignment vertical="center" wrapText="1"/>
    </xf>
    <xf numFmtId="4" fontId="66" fillId="0" borderId="40" xfId="0" applyNumberFormat="1" applyFont="1" applyBorder="1" applyAlignment="1">
      <alignment vertical="center" wrapText="1"/>
    </xf>
    <xf numFmtId="4" fontId="66" fillId="0" borderId="7" xfId="0" applyNumberFormat="1" applyFont="1" applyBorder="1" applyAlignment="1">
      <alignment vertical="center" wrapText="1"/>
    </xf>
    <xf numFmtId="10" fontId="67" fillId="0" borderId="27" xfId="0" applyNumberFormat="1" applyFont="1" applyBorder="1" applyAlignment="1">
      <alignment wrapText="1"/>
    </xf>
    <xf numFmtId="0" fontId="67" fillId="0" borderId="27" xfId="0" applyFont="1" applyBorder="1" applyAlignment="1">
      <alignment wrapText="1"/>
    </xf>
    <xf numFmtId="0" fontId="68" fillId="0" borderId="27" xfId="0" applyFont="1" applyBorder="1" applyAlignment="1">
      <alignment vertical="center" wrapText="1"/>
    </xf>
    <xf numFmtId="0" fontId="68" fillId="0" borderId="49" xfId="0" applyFont="1" applyBorder="1" applyAlignment="1">
      <alignment vertical="center" wrapText="1"/>
    </xf>
    <xf numFmtId="3" fontId="66" fillId="4" borderId="37" xfId="0" applyNumberFormat="1" applyFont="1" applyFill="1" applyBorder="1" applyAlignment="1">
      <alignment vertical="center" wrapText="1"/>
    </xf>
    <xf numFmtId="3" fontId="66" fillId="4" borderId="39" xfId="0" applyNumberFormat="1" applyFont="1" applyFill="1" applyBorder="1" applyAlignment="1">
      <alignment vertical="center" wrapText="1"/>
    </xf>
    <xf numFmtId="3" fontId="66" fillId="4" borderId="38" xfId="0" applyNumberFormat="1" applyFont="1" applyFill="1" applyBorder="1" applyAlignment="1">
      <alignment vertical="center" wrapText="1"/>
    </xf>
    <xf numFmtId="4" fontId="66" fillId="0" borderId="37" xfId="0" applyNumberFormat="1" applyFont="1" applyBorder="1" applyAlignment="1">
      <alignment vertical="center" wrapText="1"/>
    </xf>
    <xf numFmtId="4" fontId="66" fillId="0" borderId="50" xfId="0" applyNumberFormat="1" applyFont="1" applyBorder="1" applyAlignment="1">
      <alignment vertical="center" wrapText="1"/>
    </xf>
    <xf numFmtId="3" fontId="66" fillId="4" borderId="49" xfId="0" applyNumberFormat="1" applyFont="1" applyFill="1" applyBorder="1" applyAlignment="1">
      <alignment vertical="center" wrapText="1"/>
    </xf>
    <xf numFmtId="3" fontId="66" fillId="0" borderId="37" xfId="0" applyNumberFormat="1" applyFont="1" applyBorder="1" applyAlignment="1">
      <alignment vertical="center" wrapText="1"/>
    </xf>
    <xf numFmtId="3" fontId="66" fillId="0" borderId="39" xfId="0" applyNumberFormat="1" applyFont="1" applyBorder="1" applyAlignment="1">
      <alignment vertical="center" wrapText="1"/>
    </xf>
    <xf numFmtId="4" fontId="66" fillId="0" borderId="39" xfId="0" applyNumberFormat="1" applyFont="1" applyBorder="1" applyAlignment="1">
      <alignment vertical="center" wrapText="1"/>
    </xf>
    <xf numFmtId="3" fontId="65" fillId="4" borderId="26" xfId="0" applyNumberFormat="1" applyFont="1" applyFill="1" applyBorder="1" applyAlignment="1">
      <alignment vertical="center" wrapText="1"/>
    </xf>
    <xf numFmtId="3" fontId="65" fillId="4" borderId="5" xfId="0" applyNumberFormat="1" applyFont="1" applyFill="1" applyBorder="1" applyAlignment="1">
      <alignment vertical="center" wrapText="1"/>
    </xf>
    <xf numFmtId="3" fontId="65" fillId="4" borderId="6" xfId="0" applyNumberFormat="1" applyFont="1" applyFill="1" applyBorder="1" applyAlignment="1">
      <alignment vertical="center" wrapText="1"/>
    </xf>
    <xf numFmtId="3" fontId="65" fillId="4" borderId="27" xfId="0" applyNumberFormat="1" applyFont="1" applyFill="1" applyBorder="1" applyAlignment="1">
      <alignment vertical="center" wrapText="1"/>
    </xf>
    <xf numFmtId="3" fontId="65" fillId="4" borderId="1" xfId="0" applyNumberFormat="1" applyFont="1" applyFill="1" applyBorder="1" applyAlignment="1">
      <alignment vertical="center" wrapText="1"/>
    </xf>
    <xf numFmtId="3" fontId="65" fillId="4" borderId="7" xfId="0" applyNumberFormat="1" applyFont="1" applyFill="1" applyBorder="1" applyAlignment="1">
      <alignment vertical="center" wrapText="1"/>
    </xf>
    <xf numFmtId="3" fontId="65" fillId="4" borderId="2" xfId="0" applyNumberFormat="1" applyFont="1" applyFill="1" applyBorder="1" applyAlignment="1">
      <alignment vertical="center" wrapText="1"/>
    </xf>
    <xf numFmtId="3" fontId="65" fillId="4" borderId="40" xfId="0" applyNumberFormat="1" applyFont="1" applyFill="1" applyBorder="1" applyAlignment="1">
      <alignment vertical="center" wrapText="1"/>
    </xf>
    <xf numFmtId="0" fontId="7" fillId="0" borderId="34" xfId="0" applyFont="1" applyFill="1" applyBorder="1" applyAlignment="1">
      <alignment horizontal="left" vertical="center" wrapText="1"/>
    </xf>
    <xf numFmtId="0" fontId="3" fillId="0" borderId="18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40" xfId="0" applyFont="1" applyBorder="1"/>
    <xf numFmtId="0" fontId="3" fillId="0" borderId="51" xfId="0" applyFont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3" fillId="6" borderId="48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0" fontId="3" fillId="6" borderId="20" xfId="0" applyFont="1" applyFill="1" applyBorder="1" applyAlignment="1">
      <alignment horizontal="center" vertical="center"/>
    </xf>
    <xf numFmtId="0" fontId="15" fillId="0" borderId="53" xfId="0" applyFont="1" applyBorder="1" applyAlignment="1">
      <alignment vertical="center" wrapText="1"/>
    </xf>
    <xf numFmtId="0" fontId="69" fillId="4" borderId="14" xfId="1" applyFont="1" applyFill="1" applyBorder="1" applyAlignment="1">
      <alignment horizontal="center" vertical="center" wrapText="1"/>
    </xf>
    <xf numFmtId="0" fontId="69" fillId="4" borderId="15" xfId="1" applyFont="1" applyFill="1" applyBorder="1" applyAlignment="1">
      <alignment horizontal="center" vertical="center" wrapText="1"/>
    </xf>
  </cellXfs>
  <cellStyles count="6">
    <cellStyle name="Comma 2" xfId="3"/>
    <cellStyle name="Comma 2 2" xfId="5"/>
    <cellStyle name="Normal" xfId="0" builtinId="0"/>
    <cellStyle name="Normal 2" xfId="1"/>
    <cellStyle name="Normal 2 2" xfId="4"/>
    <cellStyle name="Percent" xfId="2" builtinId="5"/>
  </cellStyles>
  <dxfs count="0"/>
  <tableStyles count="0" defaultTableStyle="TableStyleMedium2" defaultPivotStyle="PivotStyleLight16"/>
  <colors>
    <mruColors>
      <color rgb="FFFFFFCC"/>
      <color rgb="FF0000CC"/>
      <color rgb="FF00FFFF"/>
      <color rgb="FF99FF66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laudia%20gugu\2022\REGLEMENTARI%20ANRE\METODOLOGIA%20PRETURI%20SI%20TARIFE\1_MACHETE%20TARIFE_ET_Anexe%203-9_01.07.2022_modif_04.7.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a 3_Operator_total"/>
      <sheetName val="Anexa 4_CV"/>
      <sheetName val="Anexa 5_CF"/>
      <sheetName val="Anexa 6_Bilant ET"/>
      <sheetName val="Anexa 7_PLF"/>
      <sheetName val="Anexa 8_Ch fin"/>
      <sheetName val="Anexa 9_Personal"/>
    </sheetNames>
    <sheetDataSet>
      <sheetData sheetId="0">
        <row r="2">
          <cell r="D2" t="str">
            <v>zz.ll.aaa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9"/>
  <sheetViews>
    <sheetView view="pageBreakPreview" zoomScaleNormal="85" zoomScaleSheetLayoutView="100" workbookViewId="0">
      <pane xSplit="3" ySplit="11" topLeftCell="D36" activePane="bottomRight" state="frozen"/>
      <selection pane="topRight" activeCell="D1" sqref="D1"/>
      <selection pane="bottomLeft" activeCell="A14" sqref="A14"/>
      <selection pane="bottomRight" activeCell="E42" sqref="E42"/>
    </sheetView>
  </sheetViews>
  <sheetFormatPr defaultColWidth="8.88671875" defaultRowHeight="13.2" x14ac:dyDescent="0.25"/>
  <cols>
    <col min="1" max="1" width="5.33203125" style="4" customWidth="1"/>
    <col min="2" max="2" width="39.6640625" style="2" customWidth="1"/>
    <col min="3" max="3" width="7" style="30" customWidth="1"/>
    <col min="4" max="5" width="11.44140625" style="2" customWidth="1"/>
    <col min="6" max="6" width="10.6640625" style="2" customWidth="1"/>
    <col min="7" max="7" width="12.88671875" style="2" customWidth="1"/>
    <col min="8" max="8" width="12" style="2" customWidth="1"/>
    <col min="9" max="9" width="11.33203125" style="2" customWidth="1"/>
    <col min="10" max="10" width="11.6640625" style="2" customWidth="1"/>
    <col min="11" max="11" width="11" style="2" customWidth="1"/>
    <col min="12" max="12" width="11.6640625" style="2" customWidth="1"/>
    <col min="13" max="13" width="10.44140625" style="2" customWidth="1"/>
    <col min="14" max="14" width="12.33203125" style="2" customWidth="1"/>
    <col min="15" max="15" width="11" style="2" customWidth="1"/>
    <col min="16" max="16" width="11.88671875" style="2" customWidth="1"/>
    <col min="17" max="17" width="13.33203125" style="2" customWidth="1"/>
    <col min="18" max="21" width="13.44140625" style="2" customWidth="1"/>
    <col min="22" max="22" width="11.6640625" style="2" customWidth="1"/>
    <col min="23" max="23" width="12.5546875" style="2" customWidth="1"/>
    <col min="24" max="24" width="9.88671875" style="2" customWidth="1"/>
    <col min="25" max="26" width="10.33203125" style="2" customWidth="1"/>
    <col min="27" max="27" width="10.6640625" style="2" customWidth="1"/>
    <col min="28" max="28" width="9.88671875" style="2" customWidth="1"/>
    <col min="29" max="29" width="9.5546875" style="2" customWidth="1"/>
    <col min="30" max="30" width="9.6640625" style="2" customWidth="1"/>
    <col min="31" max="16384" width="8.88671875" style="2"/>
  </cols>
  <sheetData>
    <row r="1" spans="1:30" ht="15.6" x14ac:dyDescent="0.25">
      <c r="B1" s="522" t="s">
        <v>315</v>
      </c>
      <c r="C1" s="523"/>
      <c r="D1" s="662" t="s">
        <v>312</v>
      </c>
      <c r="E1" s="663"/>
      <c r="F1" s="663"/>
      <c r="G1" s="664"/>
      <c r="H1" s="26"/>
      <c r="I1" s="26"/>
      <c r="J1" s="26"/>
      <c r="K1" s="26"/>
      <c r="P1" s="19" t="s">
        <v>354</v>
      </c>
      <c r="AD1" s="19" t="s">
        <v>355</v>
      </c>
    </row>
    <row r="2" spans="1:30" ht="15.6" x14ac:dyDescent="0.3">
      <c r="B2" s="524" t="s">
        <v>292</v>
      </c>
      <c r="C2" s="525"/>
      <c r="D2" s="541" t="s">
        <v>291</v>
      </c>
      <c r="E2" s="542"/>
      <c r="F2" s="542"/>
      <c r="G2" s="543"/>
      <c r="H2" s="20"/>
      <c r="I2" s="20"/>
      <c r="J2" s="20"/>
      <c r="K2" s="20"/>
    </row>
    <row r="3" spans="1:30" ht="28.2" customHeight="1" x14ac:dyDescent="0.25">
      <c r="B3" s="526" t="s">
        <v>67</v>
      </c>
      <c r="C3" s="527"/>
      <c r="D3" s="538" t="s">
        <v>171</v>
      </c>
      <c r="E3" s="539"/>
      <c r="F3" s="539"/>
      <c r="G3" s="540"/>
    </row>
    <row r="4" spans="1:30" ht="13.8" x14ac:dyDescent="0.25">
      <c r="B4" s="528" t="s">
        <v>15</v>
      </c>
      <c r="C4" s="529"/>
      <c r="D4" s="532" t="s">
        <v>15</v>
      </c>
      <c r="E4" s="533"/>
      <c r="F4" s="533"/>
      <c r="G4" s="534"/>
    </row>
    <row r="5" spans="1:30" ht="15.6" customHeight="1" thickBot="1" x14ac:dyDescent="0.3">
      <c r="B5" s="530" t="s">
        <v>44</v>
      </c>
      <c r="C5" s="531"/>
      <c r="D5" s="535" t="s">
        <v>44</v>
      </c>
      <c r="E5" s="536"/>
      <c r="F5" s="536"/>
      <c r="G5" s="537"/>
    </row>
    <row r="6" spans="1:30" ht="13.95" customHeight="1" thickBot="1" x14ac:dyDescent="0.3">
      <c r="B6" s="277"/>
    </row>
    <row r="7" spans="1:30" ht="14.4" customHeight="1" thickBot="1" x14ac:dyDescent="0.3">
      <c r="B7" s="278" t="s">
        <v>286</v>
      </c>
      <c r="C7" s="215"/>
      <c r="D7" s="216"/>
      <c r="E7" s="216"/>
      <c r="F7" s="216"/>
      <c r="G7" s="216"/>
      <c r="H7" s="217"/>
    </row>
    <row r="8" spans="1:30" ht="13.8" thickBot="1" x14ac:dyDescent="0.3">
      <c r="D8" s="31"/>
      <c r="E8" s="31"/>
      <c r="F8" s="31"/>
      <c r="G8" s="31"/>
      <c r="H8" s="31"/>
      <c r="I8" s="31"/>
      <c r="J8" s="31"/>
    </row>
    <row r="9" spans="1:30" ht="27" customHeight="1" thickBot="1" x14ac:dyDescent="0.3">
      <c r="A9" s="549" t="s">
        <v>0</v>
      </c>
      <c r="B9" s="551" t="s">
        <v>1</v>
      </c>
      <c r="C9" s="556" t="s">
        <v>8</v>
      </c>
      <c r="D9" s="553" t="s">
        <v>311</v>
      </c>
      <c r="E9" s="554"/>
      <c r="F9" s="554"/>
      <c r="G9" s="554"/>
      <c r="H9" s="554"/>
      <c r="I9" s="555"/>
      <c r="J9" s="553" t="s">
        <v>314</v>
      </c>
      <c r="K9" s="554"/>
      <c r="L9" s="554"/>
      <c r="M9" s="554"/>
      <c r="N9" s="554"/>
      <c r="O9" s="554"/>
      <c r="P9" s="555"/>
      <c r="Q9" s="519" t="s">
        <v>263</v>
      </c>
      <c r="R9" s="520"/>
      <c r="S9" s="520"/>
      <c r="T9" s="520"/>
      <c r="U9" s="520"/>
      <c r="V9" s="520"/>
      <c r="W9" s="521"/>
      <c r="X9" s="519" t="s">
        <v>316</v>
      </c>
      <c r="Y9" s="520"/>
      <c r="Z9" s="520"/>
      <c r="AA9" s="520"/>
      <c r="AB9" s="520"/>
      <c r="AC9" s="520"/>
      <c r="AD9" s="521"/>
    </row>
    <row r="10" spans="1:30" ht="54.75" customHeight="1" x14ac:dyDescent="0.25">
      <c r="A10" s="550"/>
      <c r="B10" s="552"/>
      <c r="C10" s="557"/>
      <c r="D10" s="372" t="s">
        <v>18</v>
      </c>
      <c r="E10" s="373" t="s">
        <v>348</v>
      </c>
      <c r="F10" s="249" t="s">
        <v>308</v>
      </c>
      <c r="G10" s="249" t="s">
        <v>310</v>
      </c>
      <c r="H10" s="326" t="s">
        <v>7</v>
      </c>
      <c r="I10" s="460" t="s">
        <v>305</v>
      </c>
      <c r="J10" s="462" t="s">
        <v>18</v>
      </c>
      <c r="K10" s="464" t="s">
        <v>348</v>
      </c>
      <c r="L10" s="249" t="s">
        <v>308</v>
      </c>
      <c r="M10" s="249" t="s">
        <v>310</v>
      </c>
      <c r="N10" s="419" t="s">
        <v>307</v>
      </c>
      <c r="O10" s="464" t="s">
        <v>7</v>
      </c>
      <c r="P10" s="327" t="s">
        <v>305</v>
      </c>
      <c r="Q10" s="126" t="s">
        <v>18</v>
      </c>
      <c r="R10" s="461" t="s">
        <v>309</v>
      </c>
      <c r="S10" s="486" t="s">
        <v>308</v>
      </c>
      <c r="T10" s="486" t="s">
        <v>310</v>
      </c>
      <c r="U10" s="507" t="s">
        <v>307</v>
      </c>
      <c r="V10" s="111" t="s">
        <v>7</v>
      </c>
      <c r="W10" s="110" t="s">
        <v>305</v>
      </c>
      <c r="X10" s="500" t="s">
        <v>18</v>
      </c>
      <c r="Y10" s="112" t="s">
        <v>309</v>
      </c>
      <c r="Z10" s="501" t="s">
        <v>308</v>
      </c>
      <c r="AA10" s="501" t="s">
        <v>310</v>
      </c>
      <c r="AB10" s="506" t="s">
        <v>307</v>
      </c>
      <c r="AC10" s="505" t="s">
        <v>7</v>
      </c>
      <c r="AD10" s="113" t="s">
        <v>68</v>
      </c>
    </row>
    <row r="11" spans="1:30" ht="13.8" thickBot="1" x14ac:dyDescent="0.3">
      <c r="A11" s="144">
        <v>0</v>
      </c>
      <c r="B11" s="123">
        <v>1</v>
      </c>
      <c r="C11" s="150">
        <v>2</v>
      </c>
      <c r="D11" s="120">
        <v>3</v>
      </c>
      <c r="E11" s="121">
        <v>4</v>
      </c>
      <c r="F11" s="121">
        <v>5</v>
      </c>
      <c r="G11" s="121">
        <v>6</v>
      </c>
      <c r="H11" s="405">
        <v>8</v>
      </c>
      <c r="I11" s="123">
        <v>9</v>
      </c>
      <c r="J11" s="120">
        <v>10</v>
      </c>
      <c r="K11" s="121">
        <v>11</v>
      </c>
      <c r="L11" s="121">
        <v>12</v>
      </c>
      <c r="M11" s="122">
        <v>13</v>
      </c>
      <c r="N11" s="121">
        <v>14</v>
      </c>
      <c r="O11" s="405">
        <v>15</v>
      </c>
      <c r="P11" s="420">
        <v>16</v>
      </c>
      <c r="Q11" s="120">
        <v>17</v>
      </c>
      <c r="R11" s="121">
        <v>18</v>
      </c>
      <c r="S11" s="392">
        <v>19</v>
      </c>
      <c r="T11" s="392">
        <v>20</v>
      </c>
      <c r="U11" s="425">
        <v>21</v>
      </c>
      <c r="V11" s="412">
        <v>22</v>
      </c>
      <c r="W11" s="393">
        <v>23</v>
      </c>
      <c r="X11" s="503">
        <v>24</v>
      </c>
      <c r="Y11" s="392">
        <v>25</v>
      </c>
      <c r="Z11" s="502">
        <v>26</v>
      </c>
      <c r="AA11" s="392">
        <v>27</v>
      </c>
      <c r="AB11" s="502">
        <v>28</v>
      </c>
      <c r="AC11" s="392">
        <v>29</v>
      </c>
      <c r="AD11" s="504">
        <v>30</v>
      </c>
    </row>
    <row r="12" spans="1:30" x14ac:dyDescent="0.25">
      <c r="A12" s="151"/>
      <c r="B12" s="101"/>
      <c r="C12" s="103"/>
      <c r="D12" s="116"/>
      <c r="E12" s="117"/>
      <c r="F12" s="117"/>
      <c r="G12" s="117"/>
      <c r="H12" s="11"/>
      <c r="I12" s="101"/>
      <c r="J12" s="116"/>
      <c r="K12" s="117"/>
      <c r="L12" s="117"/>
      <c r="M12" s="118"/>
      <c r="N12" s="117"/>
      <c r="O12" s="11"/>
      <c r="P12" s="147"/>
      <c r="Q12" s="116"/>
      <c r="R12" s="117"/>
      <c r="S12" s="119"/>
      <c r="T12" s="119"/>
      <c r="U12" s="426"/>
      <c r="V12" s="413"/>
      <c r="W12" s="413"/>
      <c r="X12" s="490"/>
      <c r="Y12" s="148"/>
      <c r="Z12" s="148"/>
      <c r="AA12" s="148"/>
      <c r="AB12" s="148"/>
      <c r="AC12" s="148"/>
      <c r="AD12" s="149"/>
    </row>
    <row r="13" spans="1:30" x14ac:dyDescent="0.25">
      <c r="A13" s="152" t="s">
        <v>19</v>
      </c>
      <c r="B13" s="94" t="s">
        <v>32</v>
      </c>
      <c r="C13" s="167" t="s">
        <v>69</v>
      </c>
      <c r="D13" s="51"/>
      <c r="E13" s="12"/>
      <c r="F13" s="12"/>
      <c r="G13" s="12"/>
      <c r="H13" s="62"/>
      <c r="I13" s="399"/>
      <c r="J13" s="51"/>
      <c r="K13" s="12"/>
      <c r="L13" s="12"/>
      <c r="M13" s="47"/>
      <c r="N13" s="47"/>
      <c r="O13" s="12"/>
      <c r="P13" s="421"/>
      <c r="Q13" s="51"/>
      <c r="R13" s="12"/>
      <c r="S13" s="12"/>
      <c r="T13" s="12"/>
      <c r="U13" s="62"/>
      <c r="V13" s="47"/>
      <c r="W13" s="47"/>
      <c r="X13" s="491"/>
      <c r="Y13" s="489"/>
      <c r="Z13" s="489"/>
      <c r="AA13" s="489"/>
      <c r="AB13" s="489"/>
      <c r="AC13" s="489"/>
      <c r="AD13" s="492"/>
    </row>
    <row r="14" spans="1:30" x14ac:dyDescent="0.25">
      <c r="A14" s="153"/>
      <c r="B14" s="95" t="s">
        <v>257</v>
      </c>
      <c r="C14" s="167" t="s">
        <v>69</v>
      </c>
      <c r="D14" s="51"/>
      <c r="E14" s="27"/>
      <c r="F14" s="13"/>
      <c r="G14" s="27"/>
      <c r="H14" s="406"/>
      <c r="I14" s="124"/>
      <c r="J14" s="51"/>
      <c r="K14" s="27"/>
      <c r="L14" s="13"/>
      <c r="M14" s="48"/>
      <c r="N14" s="27"/>
      <c r="O14" s="406"/>
      <c r="P14" s="422"/>
      <c r="Q14" s="51"/>
      <c r="R14" s="27"/>
      <c r="S14" s="34"/>
      <c r="T14" s="34"/>
      <c r="U14" s="427"/>
      <c r="V14" s="414"/>
      <c r="W14" s="414"/>
      <c r="X14" s="491"/>
      <c r="Y14" s="489"/>
      <c r="Z14" s="489"/>
      <c r="AA14" s="489"/>
      <c r="AB14" s="489"/>
      <c r="AC14" s="489"/>
      <c r="AD14" s="492"/>
    </row>
    <row r="15" spans="1:30" x14ac:dyDescent="0.25">
      <c r="A15" s="153"/>
      <c r="B15" s="95" t="s">
        <v>352</v>
      </c>
      <c r="C15" s="167" t="s">
        <v>69</v>
      </c>
      <c r="D15" s="51"/>
      <c r="E15" s="27"/>
      <c r="F15" s="13"/>
      <c r="G15" s="27"/>
      <c r="H15" s="406"/>
      <c r="I15" s="124"/>
      <c r="J15" s="51"/>
      <c r="K15" s="27"/>
      <c r="L15" s="13"/>
      <c r="M15" s="48"/>
      <c r="N15" s="27"/>
      <c r="O15" s="406"/>
      <c r="P15" s="422"/>
      <c r="Q15" s="51"/>
      <c r="R15" s="27"/>
      <c r="S15" s="34"/>
      <c r="T15" s="34"/>
      <c r="U15" s="427"/>
      <c r="V15" s="414"/>
      <c r="W15" s="414"/>
      <c r="X15" s="491"/>
      <c r="Y15" s="489"/>
      <c r="Z15" s="489"/>
      <c r="AA15" s="489"/>
      <c r="AB15" s="489"/>
      <c r="AC15" s="489"/>
      <c r="AD15" s="492"/>
    </row>
    <row r="16" spans="1:30" ht="26.4" x14ac:dyDescent="0.25">
      <c r="A16" s="153"/>
      <c r="B16" s="95" t="s">
        <v>39</v>
      </c>
      <c r="C16" s="167" t="s">
        <v>69</v>
      </c>
      <c r="D16" s="51"/>
      <c r="E16" s="27"/>
      <c r="F16" s="13"/>
      <c r="G16" s="27"/>
      <c r="H16" s="406"/>
      <c r="I16" s="124"/>
      <c r="J16" s="51"/>
      <c r="K16" s="27"/>
      <c r="L16" s="13"/>
      <c r="M16" s="48"/>
      <c r="N16" s="27"/>
      <c r="O16" s="406"/>
      <c r="P16" s="422"/>
      <c r="Q16" s="51"/>
      <c r="R16" s="27"/>
      <c r="S16" s="34"/>
      <c r="T16" s="34"/>
      <c r="U16" s="427"/>
      <c r="V16" s="414"/>
      <c r="W16" s="414"/>
      <c r="X16" s="491"/>
      <c r="Y16" s="489"/>
      <c r="Z16" s="489"/>
      <c r="AA16" s="489"/>
      <c r="AB16" s="489"/>
      <c r="AC16" s="489"/>
      <c r="AD16" s="492"/>
    </row>
    <row r="17" spans="1:30" x14ac:dyDescent="0.25">
      <c r="A17" s="153"/>
      <c r="B17" s="95" t="s">
        <v>258</v>
      </c>
      <c r="C17" s="167" t="s">
        <v>69</v>
      </c>
      <c r="D17" s="51"/>
      <c r="E17" s="27"/>
      <c r="F17" s="13"/>
      <c r="G17" s="27"/>
      <c r="H17" s="406"/>
      <c r="I17" s="124"/>
      <c r="J17" s="51"/>
      <c r="K17" s="27"/>
      <c r="L17" s="13"/>
      <c r="M17" s="48"/>
      <c r="N17" s="27"/>
      <c r="O17" s="406"/>
      <c r="P17" s="422"/>
      <c r="Q17" s="51"/>
      <c r="R17" s="27"/>
      <c r="S17" s="34"/>
      <c r="T17" s="34"/>
      <c r="U17" s="427"/>
      <c r="V17" s="414"/>
      <c r="W17" s="414"/>
      <c r="X17" s="491"/>
      <c r="Y17" s="489"/>
      <c r="Z17" s="489"/>
      <c r="AA17" s="489"/>
      <c r="AB17" s="489"/>
      <c r="AC17" s="489"/>
      <c r="AD17" s="492"/>
    </row>
    <row r="18" spans="1:30" ht="26.4" x14ac:dyDescent="0.25">
      <c r="A18" s="153"/>
      <c r="B18" s="95" t="s">
        <v>261</v>
      </c>
      <c r="C18" s="167" t="s">
        <v>69</v>
      </c>
      <c r="D18" s="51"/>
      <c r="E18" s="27"/>
      <c r="F18" s="13"/>
      <c r="G18" s="27"/>
      <c r="H18" s="406"/>
      <c r="I18" s="124"/>
      <c r="J18" s="51"/>
      <c r="K18" s="27"/>
      <c r="L18" s="13"/>
      <c r="M18" s="48"/>
      <c r="N18" s="27"/>
      <c r="O18" s="406"/>
      <c r="P18" s="422"/>
      <c r="Q18" s="51"/>
      <c r="R18" s="27"/>
      <c r="S18" s="34"/>
      <c r="T18" s="34"/>
      <c r="U18" s="427"/>
      <c r="V18" s="414"/>
      <c r="W18" s="414"/>
      <c r="X18" s="491"/>
      <c r="Y18" s="489"/>
      <c r="Z18" s="489"/>
      <c r="AA18" s="489"/>
      <c r="AB18" s="489"/>
      <c r="AC18" s="489"/>
      <c r="AD18" s="492"/>
    </row>
    <row r="19" spans="1:30" x14ac:dyDescent="0.25">
      <c r="A19" s="153"/>
      <c r="B19" s="95" t="s">
        <v>214</v>
      </c>
      <c r="C19" s="167" t="s">
        <v>69</v>
      </c>
      <c r="D19" s="51"/>
      <c r="E19" s="27"/>
      <c r="F19" s="13"/>
      <c r="G19" s="27"/>
      <c r="H19" s="406"/>
      <c r="I19" s="124"/>
      <c r="J19" s="51"/>
      <c r="K19" s="27"/>
      <c r="L19" s="13"/>
      <c r="M19" s="48"/>
      <c r="N19" s="27"/>
      <c r="O19" s="406"/>
      <c r="P19" s="422"/>
      <c r="Q19" s="51"/>
      <c r="R19" s="27"/>
      <c r="S19" s="34"/>
      <c r="T19" s="34"/>
      <c r="U19" s="427"/>
      <c r="V19" s="414"/>
      <c r="W19" s="414"/>
      <c r="X19" s="491"/>
      <c r="Y19" s="489"/>
      <c r="Z19" s="489"/>
      <c r="AA19" s="489"/>
      <c r="AB19" s="489"/>
      <c r="AC19" s="489"/>
      <c r="AD19" s="492"/>
    </row>
    <row r="20" spans="1:30" ht="13.8" thickBot="1" x14ac:dyDescent="0.3">
      <c r="A20" s="157"/>
      <c r="B20" s="163" t="s">
        <v>33</v>
      </c>
      <c r="C20" s="168" t="s">
        <v>69</v>
      </c>
      <c r="D20" s="88"/>
      <c r="E20" s="160"/>
      <c r="F20" s="136"/>
      <c r="G20" s="160"/>
      <c r="H20" s="407"/>
      <c r="I20" s="165"/>
      <c r="J20" s="88"/>
      <c r="K20" s="160"/>
      <c r="L20" s="136"/>
      <c r="M20" s="159"/>
      <c r="N20" s="160"/>
      <c r="O20" s="407"/>
      <c r="P20" s="423"/>
      <c r="Q20" s="88"/>
      <c r="R20" s="160"/>
      <c r="S20" s="161"/>
      <c r="T20" s="161"/>
      <c r="U20" s="428"/>
      <c r="V20" s="415"/>
      <c r="W20" s="415"/>
      <c r="X20" s="494"/>
      <c r="Y20" s="495"/>
      <c r="Z20" s="495"/>
      <c r="AA20" s="495"/>
      <c r="AB20" s="495"/>
      <c r="AC20" s="495"/>
      <c r="AD20" s="496"/>
    </row>
    <row r="21" spans="1:30" x14ac:dyDescent="0.25">
      <c r="A21" s="158" t="s">
        <v>22</v>
      </c>
      <c r="B21" s="101" t="s">
        <v>31</v>
      </c>
      <c r="C21" s="169" t="s">
        <v>69</v>
      </c>
      <c r="D21" s="87"/>
      <c r="E21" s="14"/>
      <c r="F21" s="14"/>
      <c r="G21" s="14"/>
      <c r="H21" s="63"/>
      <c r="I21" s="400"/>
      <c r="J21" s="87"/>
      <c r="K21" s="14"/>
      <c r="L21" s="14"/>
      <c r="M21" s="86"/>
      <c r="N21" s="86"/>
      <c r="O21" s="14"/>
      <c r="P21" s="424"/>
      <c r="Q21" s="87"/>
      <c r="R21" s="14"/>
      <c r="S21" s="14"/>
      <c r="T21" s="14"/>
      <c r="U21" s="63"/>
      <c r="V21" s="86"/>
      <c r="W21" s="86"/>
      <c r="X21" s="490"/>
      <c r="Y21" s="148"/>
      <c r="Z21" s="148"/>
      <c r="AA21" s="148"/>
      <c r="AB21" s="148"/>
      <c r="AC21" s="148"/>
      <c r="AD21" s="149"/>
    </row>
    <row r="22" spans="1:30" x14ac:dyDescent="0.25">
      <c r="A22" s="154" t="s">
        <v>58</v>
      </c>
      <c r="B22" s="95" t="s">
        <v>294</v>
      </c>
      <c r="C22" s="167" t="s">
        <v>69</v>
      </c>
      <c r="D22" s="51"/>
      <c r="E22" s="13"/>
      <c r="F22" s="13"/>
      <c r="G22" s="13"/>
      <c r="H22" s="61"/>
      <c r="I22" s="125"/>
      <c r="J22" s="51"/>
      <c r="K22" s="13"/>
      <c r="L22" s="13"/>
      <c r="M22" s="49"/>
      <c r="N22" s="49"/>
      <c r="O22" s="13"/>
      <c r="P22" s="402"/>
      <c r="Q22" s="51"/>
      <c r="R22" s="13"/>
      <c r="S22" s="13"/>
      <c r="T22" s="13"/>
      <c r="U22" s="61"/>
      <c r="V22" s="49"/>
      <c r="W22" s="49"/>
      <c r="X22" s="491"/>
      <c r="Y22" s="489"/>
      <c r="Z22" s="489"/>
      <c r="AA22" s="489"/>
      <c r="AB22" s="489"/>
      <c r="AC22" s="489"/>
      <c r="AD22" s="492"/>
    </row>
    <row r="23" spans="1:30" x14ac:dyDescent="0.25">
      <c r="A23" s="153"/>
      <c r="B23" s="96" t="s">
        <v>2</v>
      </c>
      <c r="C23" s="167" t="s">
        <v>69</v>
      </c>
      <c r="D23" s="51"/>
      <c r="E23" s="13"/>
      <c r="F23" s="13"/>
      <c r="G23" s="13"/>
      <c r="H23" s="61"/>
      <c r="I23" s="125"/>
      <c r="J23" s="51"/>
      <c r="K23" s="13"/>
      <c r="L23" s="13"/>
      <c r="M23" s="49"/>
      <c r="N23" s="49"/>
      <c r="O23" s="13"/>
      <c r="P23" s="402"/>
      <c r="Q23" s="51"/>
      <c r="R23" s="13"/>
      <c r="S23" s="13"/>
      <c r="T23" s="13"/>
      <c r="U23" s="61"/>
      <c r="V23" s="49"/>
      <c r="W23" s="49"/>
      <c r="X23" s="491"/>
      <c r="Y23" s="489"/>
      <c r="Z23" s="489"/>
      <c r="AA23" s="489"/>
      <c r="AB23" s="489"/>
      <c r="AC23" s="489"/>
      <c r="AD23" s="492"/>
    </row>
    <row r="24" spans="1:30" ht="26.4" x14ac:dyDescent="0.25">
      <c r="A24" s="153"/>
      <c r="B24" s="96" t="s">
        <v>53</v>
      </c>
      <c r="C24" s="167" t="s">
        <v>69</v>
      </c>
      <c r="D24" s="51"/>
      <c r="E24" s="13"/>
      <c r="F24" s="13"/>
      <c r="G24" s="13"/>
      <c r="H24" s="61"/>
      <c r="I24" s="125"/>
      <c r="J24" s="51"/>
      <c r="K24" s="13"/>
      <c r="L24" s="13"/>
      <c r="M24" s="49"/>
      <c r="N24" s="49"/>
      <c r="O24" s="13"/>
      <c r="P24" s="402"/>
      <c r="Q24" s="51"/>
      <c r="R24" s="13"/>
      <c r="S24" s="13"/>
      <c r="T24" s="13"/>
      <c r="U24" s="61"/>
      <c r="V24" s="49"/>
      <c r="W24" s="49"/>
      <c r="X24" s="491"/>
      <c r="Y24" s="489"/>
      <c r="Z24" s="489"/>
      <c r="AA24" s="489"/>
      <c r="AB24" s="489"/>
      <c r="AC24" s="489"/>
      <c r="AD24" s="492"/>
    </row>
    <row r="25" spans="1:30" ht="39.6" x14ac:dyDescent="0.25">
      <c r="A25" s="153"/>
      <c r="B25" s="96" t="s">
        <v>35</v>
      </c>
      <c r="C25" s="167" t="s">
        <v>69</v>
      </c>
      <c r="D25" s="51"/>
      <c r="E25" s="13"/>
      <c r="F25" s="13"/>
      <c r="G25" s="13"/>
      <c r="H25" s="61"/>
      <c r="I25" s="125"/>
      <c r="J25" s="51"/>
      <c r="K25" s="13"/>
      <c r="L25" s="13"/>
      <c r="M25" s="49"/>
      <c r="N25" s="49"/>
      <c r="O25" s="13"/>
      <c r="P25" s="402"/>
      <c r="Q25" s="51"/>
      <c r="R25" s="13"/>
      <c r="S25" s="13"/>
      <c r="T25" s="13"/>
      <c r="U25" s="61"/>
      <c r="V25" s="49"/>
      <c r="W25" s="49"/>
      <c r="X25" s="491"/>
      <c r="Y25" s="489"/>
      <c r="Z25" s="489"/>
      <c r="AA25" s="489"/>
      <c r="AB25" s="489"/>
      <c r="AC25" s="489"/>
      <c r="AD25" s="492"/>
    </row>
    <row r="26" spans="1:30" x14ac:dyDescent="0.25">
      <c r="A26" s="153"/>
      <c r="B26" s="96" t="s">
        <v>54</v>
      </c>
      <c r="C26" s="167" t="s">
        <v>69</v>
      </c>
      <c r="D26" s="51"/>
      <c r="E26" s="13"/>
      <c r="F26" s="13"/>
      <c r="G26" s="13"/>
      <c r="H26" s="61"/>
      <c r="I26" s="125"/>
      <c r="J26" s="51"/>
      <c r="K26" s="13"/>
      <c r="L26" s="13"/>
      <c r="M26" s="49"/>
      <c r="N26" s="49"/>
      <c r="O26" s="13"/>
      <c r="P26" s="402"/>
      <c r="Q26" s="51"/>
      <c r="R26" s="13"/>
      <c r="S26" s="13"/>
      <c r="T26" s="13"/>
      <c r="U26" s="61"/>
      <c r="V26" s="49"/>
      <c r="W26" s="49"/>
      <c r="X26" s="491"/>
      <c r="Y26" s="489"/>
      <c r="Z26" s="489"/>
      <c r="AA26" s="489"/>
      <c r="AB26" s="489"/>
      <c r="AC26" s="489"/>
      <c r="AD26" s="492"/>
    </row>
    <row r="27" spans="1:30" x14ac:dyDescent="0.25">
      <c r="A27" s="153"/>
      <c r="B27" s="97" t="s">
        <v>34</v>
      </c>
      <c r="C27" s="167" t="s">
        <v>69</v>
      </c>
      <c r="D27" s="51"/>
      <c r="E27" s="13"/>
      <c r="F27" s="13"/>
      <c r="G27" s="13"/>
      <c r="H27" s="61"/>
      <c r="I27" s="125"/>
      <c r="J27" s="51"/>
      <c r="K27" s="13"/>
      <c r="L27" s="13"/>
      <c r="M27" s="49"/>
      <c r="N27" s="13"/>
      <c r="O27" s="61"/>
      <c r="P27" s="402"/>
      <c r="Q27" s="51"/>
      <c r="R27" s="13"/>
      <c r="S27" s="13"/>
      <c r="T27" s="13"/>
      <c r="U27" s="61"/>
      <c r="V27" s="49"/>
      <c r="W27" s="49"/>
      <c r="X27" s="491"/>
      <c r="Y27" s="489"/>
      <c r="Z27" s="489"/>
      <c r="AA27" s="489"/>
      <c r="AB27" s="489"/>
      <c r="AC27" s="489"/>
      <c r="AD27" s="492"/>
    </row>
    <row r="28" spans="1:30" x14ac:dyDescent="0.25">
      <c r="A28" s="153"/>
      <c r="B28" s="97" t="s">
        <v>36</v>
      </c>
      <c r="C28" s="167" t="s">
        <v>69</v>
      </c>
      <c r="D28" s="51"/>
      <c r="E28" s="13"/>
      <c r="F28" s="13"/>
      <c r="G28" s="13"/>
      <c r="H28" s="61"/>
      <c r="I28" s="125"/>
      <c r="J28" s="51"/>
      <c r="K28" s="13"/>
      <c r="L28" s="13"/>
      <c r="M28" s="49"/>
      <c r="N28" s="13"/>
      <c r="O28" s="61"/>
      <c r="P28" s="402"/>
      <c r="Q28" s="51"/>
      <c r="R28" s="13"/>
      <c r="S28" s="13"/>
      <c r="T28" s="13"/>
      <c r="U28" s="61"/>
      <c r="V28" s="49"/>
      <c r="W28" s="49"/>
      <c r="X28" s="491"/>
      <c r="Y28" s="489"/>
      <c r="Z28" s="489"/>
      <c r="AA28" s="489"/>
      <c r="AB28" s="489"/>
      <c r="AC28" s="489"/>
      <c r="AD28" s="492"/>
    </row>
    <row r="29" spans="1:30" x14ac:dyDescent="0.25">
      <c r="A29" s="153"/>
      <c r="B29" s="97" t="s">
        <v>55</v>
      </c>
      <c r="C29" s="167" t="s">
        <v>69</v>
      </c>
      <c r="D29" s="51"/>
      <c r="E29" s="13"/>
      <c r="F29" s="13"/>
      <c r="G29" s="13"/>
      <c r="H29" s="61"/>
      <c r="I29" s="125"/>
      <c r="J29" s="51"/>
      <c r="K29" s="13"/>
      <c r="L29" s="13"/>
      <c r="M29" s="49"/>
      <c r="N29" s="13"/>
      <c r="O29" s="61"/>
      <c r="P29" s="402"/>
      <c r="Q29" s="51"/>
      <c r="R29" s="13"/>
      <c r="S29" s="13"/>
      <c r="T29" s="13"/>
      <c r="U29" s="61"/>
      <c r="V29" s="49"/>
      <c r="W29" s="49"/>
      <c r="X29" s="491"/>
      <c r="Y29" s="489"/>
      <c r="Z29" s="489"/>
      <c r="AA29" s="489"/>
      <c r="AB29" s="489"/>
      <c r="AC29" s="489"/>
      <c r="AD29" s="492"/>
    </row>
    <row r="30" spans="1:30" x14ac:dyDescent="0.25">
      <c r="A30" s="153"/>
      <c r="B30" s="97" t="s">
        <v>266</v>
      </c>
      <c r="C30" s="167" t="s">
        <v>69</v>
      </c>
      <c r="D30" s="51"/>
      <c r="E30" s="13"/>
      <c r="F30" s="13"/>
      <c r="G30" s="13"/>
      <c r="H30" s="61"/>
      <c r="I30" s="125"/>
      <c r="J30" s="51"/>
      <c r="K30" s="13"/>
      <c r="L30" s="13"/>
      <c r="M30" s="49"/>
      <c r="N30" s="13"/>
      <c r="O30" s="61"/>
      <c r="P30" s="402"/>
      <c r="Q30" s="51"/>
      <c r="R30" s="13"/>
      <c r="S30" s="13"/>
      <c r="T30" s="13"/>
      <c r="U30" s="61"/>
      <c r="V30" s="49"/>
      <c r="W30" s="49"/>
      <c r="X30" s="491"/>
      <c r="Y30" s="489"/>
      <c r="Z30" s="489"/>
      <c r="AA30" s="489"/>
      <c r="AB30" s="489"/>
      <c r="AC30" s="489"/>
      <c r="AD30" s="492"/>
    </row>
    <row r="31" spans="1:30" x14ac:dyDescent="0.25">
      <c r="A31" s="153"/>
      <c r="B31" s="97" t="s">
        <v>3</v>
      </c>
      <c r="C31" s="167" t="s">
        <v>69</v>
      </c>
      <c r="D31" s="51"/>
      <c r="E31" s="13"/>
      <c r="F31" s="13"/>
      <c r="G31" s="13"/>
      <c r="H31" s="61"/>
      <c r="I31" s="125"/>
      <c r="J31" s="51"/>
      <c r="K31" s="13"/>
      <c r="L31" s="13"/>
      <c r="M31" s="49"/>
      <c r="N31" s="13"/>
      <c r="O31" s="61"/>
      <c r="P31" s="402"/>
      <c r="Q31" s="51"/>
      <c r="R31" s="13"/>
      <c r="S31" s="13"/>
      <c r="T31" s="13"/>
      <c r="U31" s="61"/>
      <c r="V31" s="49"/>
      <c r="W31" s="49"/>
      <c r="X31" s="491"/>
      <c r="Y31" s="489"/>
      <c r="Z31" s="489"/>
      <c r="AA31" s="489"/>
      <c r="AB31" s="489"/>
      <c r="AC31" s="489"/>
      <c r="AD31" s="492"/>
    </row>
    <row r="32" spans="1:30" x14ac:dyDescent="0.25">
      <c r="A32" s="153"/>
      <c r="B32" s="97" t="s">
        <v>4</v>
      </c>
      <c r="C32" s="167" t="s">
        <v>69</v>
      </c>
      <c r="D32" s="51"/>
      <c r="E32" s="13"/>
      <c r="F32" s="13"/>
      <c r="G32" s="13"/>
      <c r="H32" s="61"/>
      <c r="I32" s="125"/>
      <c r="J32" s="51"/>
      <c r="K32" s="13"/>
      <c r="L32" s="13"/>
      <c r="M32" s="49"/>
      <c r="N32" s="13"/>
      <c r="O32" s="61"/>
      <c r="P32" s="402"/>
      <c r="Q32" s="51"/>
      <c r="R32" s="13"/>
      <c r="S32" s="13"/>
      <c r="T32" s="13"/>
      <c r="U32" s="61"/>
      <c r="V32" s="49"/>
      <c r="W32" s="49"/>
      <c r="X32" s="491"/>
      <c r="Y32" s="489"/>
      <c r="Z32" s="489"/>
      <c r="AA32" s="489"/>
      <c r="AB32" s="489"/>
      <c r="AC32" s="489"/>
      <c r="AD32" s="492"/>
    </row>
    <row r="33" spans="1:30" x14ac:dyDescent="0.25">
      <c r="A33" s="153"/>
      <c r="B33" s="97" t="s">
        <v>37</v>
      </c>
      <c r="C33" s="167" t="s">
        <v>69</v>
      </c>
      <c r="D33" s="51"/>
      <c r="E33" s="13"/>
      <c r="F33" s="13"/>
      <c r="G33" s="13"/>
      <c r="H33" s="61"/>
      <c r="I33" s="125"/>
      <c r="J33" s="51"/>
      <c r="K33" s="13"/>
      <c r="L33" s="13"/>
      <c r="M33" s="49"/>
      <c r="N33" s="13"/>
      <c r="O33" s="61"/>
      <c r="P33" s="402"/>
      <c r="Q33" s="51"/>
      <c r="R33" s="13"/>
      <c r="S33" s="13"/>
      <c r="T33" s="13"/>
      <c r="U33" s="61"/>
      <c r="V33" s="49"/>
      <c r="W33" s="49"/>
      <c r="X33" s="491"/>
      <c r="Y33" s="489"/>
      <c r="Z33" s="489"/>
      <c r="AA33" s="489"/>
      <c r="AB33" s="489"/>
      <c r="AC33" s="489"/>
      <c r="AD33" s="492"/>
    </row>
    <row r="34" spans="1:30" x14ac:dyDescent="0.25">
      <c r="A34" s="153"/>
      <c r="B34" s="97" t="s">
        <v>38</v>
      </c>
      <c r="C34" s="167" t="s">
        <v>69</v>
      </c>
      <c r="D34" s="51"/>
      <c r="E34" s="13"/>
      <c r="F34" s="13"/>
      <c r="G34" s="13"/>
      <c r="H34" s="61"/>
      <c r="I34" s="125"/>
      <c r="J34" s="51"/>
      <c r="K34" s="13"/>
      <c r="L34" s="13"/>
      <c r="M34" s="49"/>
      <c r="N34" s="13"/>
      <c r="O34" s="61"/>
      <c r="P34" s="402"/>
      <c r="Q34" s="51"/>
      <c r="R34" s="13"/>
      <c r="S34" s="13"/>
      <c r="T34" s="13"/>
      <c r="U34" s="61"/>
      <c r="V34" s="49"/>
      <c r="W34" s="49"/>
      <c r="X34" s="491"/>
      <c r="Y34" s="489"/>
      <c r="Z34" s="489"/>
      <c r="AA34" s="489"/>
      <c r="AB34" s="489"/>
      <c r="AC34" s="489"/>
      <c r="AD34" s="492"/>
    </row>
    <row r="35" spans="1:30" ht="26.4" x14ac:dyDescent="0.25">
      <c r="A35" s="153"/>
      <c r="B35" s="418" t="s">
        <v>284</v>
      </c>
      <c r="C35" s="167" t="s">
        <v>69</v>
      </c>
      <c r="D35" s="51"/>
      <c r="E35" s="13"/>
      <c r="F35" s="13"/>
      <c r="G35" s="13"/>
      <c r="H35" s="61"/>
      <c r="I35" s="125"/>
      <c r="J35" s="51"/>
      <c r="K35" s="13"/>
      <c r="L35" s="13"/>
      <c r="M35" s="49"/>
      <c r="N35" s="49"/>
      <c r="O35" s="61"/>
      <c r="P35" s="402"/>
      <c r="Q35" s="51"/>
      <c r="R35" s="13"/>
      <c r="S35" s="13"/>
      <c r="T35" s="13"/>
      <c r="U35" s="61"/>
      <c r="V35" s="49"/>
      <c r="W35" s="49"/>
      <c r="X35" s="491"/>
      <c r="Y35" s="489"/>
      <c r="Z35" s="489"/>
      <c r="AA35" s="489"/>
      <c r="AB35" s="489"/>
      <c r="AC35" s="489"/>
      <c r="AD35" s="492"/>
    </row>
    <row r="36" spans="1:30" x14ac:dyDescent="0.25">
      <c r="A36" s="153" t="s">
        <v>59</v>
      </c>
      <c r="B36" s="95" t="s">
        <v>42</v>
      </c>
      <c r="C36" s="167" t="s">
        <v>69</v>
      </c>
      <c r="D36" s="51"/>
      <c r="E36" s="13"/>
      <c r="F36" s="13"/>
      <c r="G36" s="13"/>
      <c r="H36" s="61"/>
      <c r="I36" s="125"/>
      <c r="J36" s="51"/>
      <c r="K36" s="13"/>
      <c r="L36" s="13"/>
      <c r="M36" s="49"/>
      <c r="N36" s="49"/>
      <c r="O36" s="13"/>
      <c r="P36" s="402"/>
      <c r="Q36" s="51"/>
      <c r="R36" s="13"/>
      <c r="S36" s="13"/>
      <c r="T36" s="13"/>
      <c r="U36" s="61"/>
      <c r="V36" s="49"/>
      <c r="W36" s="49"/>
      <c r="X36" s="491"/>
      <c r="Y36" s="489"/>
      <c r="Z36" s="489"/>
      <c r="AA36" s="489"/>
      <c r="AB36" s="489"/>
      <c r="AC36" s="489"/>
      <c r="AD36" s="492"/>
    </row>
    <row r="37" spans="1:30" x14ac:dyDescent="0.25">
      <c r="A37" s="153"/>
      <c r="B37" s="96" t="s">
        <v>259</v>
      </c>
      <c r="C37" s="167" t="s">
        <v>69</v>
      </c>
      <c r="D37" s="51"/>
      <c r="E37" s="13"/>
      <c r="F37" s="13"/>
      <c r="G37" s="13"/>
      <c r="H37" s="61"/>
      <c r="I37" s="125"/>
      <c r="J37" s="51"/>
      <c r="K37" s="13"/>
      <c r="L37" s="13"/>
      <c r="M37" s="49"/>
      <c r="N37" s="49"/>
      <c r="O37" s="13"/>
      <c r="P37" s="402"/>
      <c r="Q37" s="51"/>
      <c r="R37" s="13"/>
      <c r="S37" s="13"/>
      <c r="T37" s="13"/>
      <c r="U37" s="61"/>
      <c r="V37" s="49"/>
      <c r="W37" s="49"/>
      <c r="X37" s="491"/>
      <c r="Y37" s="489"/>
      <c r="Z37" s="489"/>
      <c r="AA37" s="489"/>
      <c r="AB37" s="489"/>
      <c r="AC37" s="489"/>
      <c r="AD37" s="492"/>
    </row>
    <row r="38" spans="1:30" ht="26.4" x14ac:dyDescent="0.25">
      <c r="A38" s="153"/>
      <c r="B38" s="96" t="s">
        <v>56</v>
      </c>
      <c r="C38" s="167" t="s">
        <v>69</v>
      </c>
      <c r="D38" s="51"/>
      <c r="E38" s="13"/>
      <c r="F38" s="13"/>
      <c r="G38" s="13"/>
      <c r="H38" s="61"/>
      <c r="I38" s="125"/>
      <c r="J38" s="51"/>
      <c r="K38" s="13"/>
      <c r="L38" s="13"/>
      <c r="M38" s="49"/>
      <c r="N38" s="49"/>
      <c r="O38" s="13"/>
      <c r="P38" s="402"/>
      <c r="Q38" s="51"/>
      <c r="R38" s="13"/>
      <c r="S38" s="13"/>
      <c r="T38" s="13"/>
      <c r="U38" s="61"/>
      <c r="V38" s="49"/>
      <c r="W38" s="49"/>
      <c r="X38" s="491"/>
      <c r="Y38" s="489"/>
      <c r="Z38" s="489"/>
      <c r="AA38" s="489"/>
      <c r="AB38" s="489"/>
      <c r="AC38" s="489"/>
      <c r="AD38" s="492"/>
    </row>
    <row r="39" spans="1:30" ht="26.4" x14ac:dyDescent="0.25">
      <c r="A39" s="153"/>
      <c r="B39" s="96" t="s">
        <v>264</v>
      </c>
      <c r="C39" s="167" t="s">
        <v>69</v>
      </c>
      <c r="D39" s="51"/>
      <c r="E39" s="13"/>
      <c r="F39" s="13"/>
      <c r="G39" s="13"/>
      <c r="H39" s="61"/>
      <c r="I39" s="125"/>
      <c r="J39" s="51"/>
      <c r="K39" s="13"/>
      <c r="L39" s="13"/>
      <c r="M39" s="49"/>
      <c r="N39" s="49"/>
      <c r="O39" s="13"/>
      <c r="P39" s="402"/>
      <c r="Q39" s="51"/>
      <c r="R39" s="13"/>
      <c r="S39" s="13"/>
      <c r="T39" s="13"/>
      <c r="U39" s="61"/>
      <c r="V39" s="49"/>
      <c r="W39" s="49"/>
      <c r="X39" s="491"/>
      <c r="Y39" s="489"/>
      <c r="Z39" s="489"/>
      <c r="AA39" s="489"/>
      <c r="AB39" s="489"/>
      <c r="AC39" s="489"/>
      <c r="AD39" s="492"/>
    </row>
    <row r="40" spans="1:30" ht="26.4" x14ac:dyDescent="0.25">
      <c r="A40" s="153"/>
      <c r="B40" s="96" t="s">
        <v>283</v>
      </c>
      <c r="C40" s="167" t="s">
        <v>69</v>
      </c>
      <c r="D40" s="51"/>
      <c r="E40" s="13"/>
      <c r="F40" s="13"/>
      <c r="G40" s="13"/>
      <c r="H40" s="61"/>
      <c r="I40" s="125"/>
      <c r="J40" s="51"/>
      <c r="K40" s="13"/>
      <c r="L40" s="13"/>
      <c r="M40" s="49"/>
      <c r="N40" s="49"/>
      <c r="O40" s="13"/>
      <c r="P40" s="402"/>
      <c r="Q40" s="51"/>
      <c r="R40" s="13"/>
      <c r="S40" s="13"/>
      <c r="T40" s="13"/>
      <c r="U40" s="61"/>
      <c r="V40" s="49"/>
      <c r="W40" s="49"/>
      <c r="X40" s="491"/>
      <c r="Y40" s="489"/>
      <c r="Z40" s="489"/>
      <c r="AA40" s="489"/>
      <c r="AB40" s="489"/>
      <c r="AC40" s="489"/>
      <c r="AD40" s="492"/>
    </row>
    <row r="41" spans="1:30" x14ac:dyDescent="0.25">
      <c r="A41" s="153" t="s">
        <v>60</v>
      </c>
      <c r="B41" s="95" t="s">
        <v>23</v>
      </c>
      <c r="C41" s="167" t="s">
        <v>69</v>
      </c>
      <c r="D41" s="51"/>
      <c r="E41" s="13"/>
      <c r="F41" s="13"/>
      <c r="G41" s="13"/>
      <c r="H41" s="61"/>
      <c r="I41" s="125"/>
      <c r="J41" s="51"/>
      <c r="K41" s="13"/>
      <c r="L41" s="13"/>
      <c r="M41" s="49"/>
      <c r="N41" s="49"/>
      <c r="O41" s="13"/>
      <c r="P41" s="402"/>
      <c r="Q41" s="51"/>
      <c r="R41" s="13"/>
      <c r="S41" s="13"/>
      <c r="T41" s="13"/>
      <c r="U41" s="61"/>
      <c r="V41" s="49"/>
      <c r="W41" s="49"/>
      <c r="X41" s="491"/>
      <c r="Y41" s="489"/>
      <c r="Z41" s="489"/>
      <c r="AA41" s="489"/>
      <c r="AB41" s="489"/>
      <c r="AC41" s="489"/>
      <c r="AD41" s="492"/>
    </row>
    <row r="42" spans="1:30" x14ac:dyDescent="0.25">
      <c r="A42" s="153" t="s">
        <v>61</v>
      </c>
      <c r="B42" s="41" t="s">
        <v>40</v>
      </c>
      <c r="C42" s="167" t="s">
        <v>69</v>
      </c>
      <c r="D42" s="51"/>
      <c r="E42" s="13"/>
      <c r="F42" s="13"/>
      <c r="G42" s="13"/>
      <c r="H42" s="61"/>
      <c r="I42" s="125"/>
      <c r="J42" s="51"/>
      <c r="K42" s="13"/>
      <c r="L42" s="13"/>
      <c r="M42" s="49"/>
      <c r="N42" s="49"/>
      <c r="O42" s="13"/>
      <c r="P42" s="402"/>
      <c r="Q42" s="51"/>
      <c r="R42" s="13"/>
      <c r="S42" s="13"/>
      <c r="T42" s="13"/>
      <c r="U42" s="61"/>
      <c r="V42" s="49"/>
      <c r="W42" s="49"/>
      <c r="X42" s="491"/>
      <c r="Y42" s="489"/>
      <c r="Z42" s="489"/>
      <c r="AA42" s="489"/>
      <c r="AB42" s="489"/>
      <c r="AC42" s="489"/>
      <c r="AD42" s="492"/>
    </row>
    <row r="43" spans="1:30" x14ac:dyDescent="0.25">
      <c r="A43" s="153" t="s">
        <v>62</v>
      </c>
      <c r="B43" s="95" t="s">
        <v>5</v>
      </c>
      <c r="C43" s="167" t="s">
        <v>69</v>
      </c>
      <c r="D43" s="51"/>
      <c r="E43" s="13"/>
      <c r="F43" s="13"/>
      <c r="G43" s="13"/>
      <c r="H43" s="61"/>
      <c r="I43" s="125"/>
      <c r="J43" s="51"/>
      <c r="K43" s="13"/>
      <c r="L43" s="13"/>
      <c r="M43" s="49"/>
      <c r="N43" s="49"/>
      <c r="O43" s="13"/>
      <c r="P43" s="402"/>
      <c r="Q43" s="51"/>
      <c r="R43" s="13"/>
      <c r="S43" s="13"/>
      <c r="T43" s="13"/>
      <c r="U43" s="61"/>
      <c r="V43" s="49"/>
      <c r="W43" s="49"/>
      <c r="X43" s="491"/>
      <c r="Y43" s="489"/>
      <c r="Z43" s="489"/>
      <c r="AA43" s="489"/>
      <c r="AB43" s="489"/>
      <c r="AC43" s="489"/>
      <c r="AD43" s="492"/>
    </row>
    <row r="44" spans="1:30" x14ac:dyDescent="0.25">
      <c r="A44" s="155" t="s">
        <v>63</v>
      </c>
      <c r="B44" s="95" t="s">
        <v>6</v>
      </c>
      <c r="C44" s="167" t="s">
        <v>69</v>
      </c>
      <c r="D44" s="51"/>
      <c r="E44" s="13"/>
      <c r="F44" s="13"/>
      <c r="G44" s="13"/>
      <c r="H44" s="61"/>
      <c r="I44" s="125"/>
      <c r="J44" s="51"/>
      <c r="K44" s="13"/>
      <c r="L44" s="13"/>
      <c r="M44" s="49"/>
      <c r="N44" s="49"/>
      <c r="O44" s="13"/>
      <c r="P44" s="402"/>
      <c r="Q44" s="51"/>
      <c r="R44" s="13"/>
      <c r="S44" s="13"/>
      <c r="T44" s="13"/>
      <c r="U44" s="61"/>
      <c r="V44" s="49"/>
      <c r="W44" s="49"/>
      <c r="X44" s="491"/>
      <c r="Y44" s="489"/>
      <c r="Z44" s="489"/>
      <c r="AA44" s="489"/>
      <c r="AB44" s="489"/>
      <c r="AC44" s="489"/>
      <c r="AD44" s="492"/>
    </row>
    <row r="45" spans="1:30" x14ac:dyDescent="0.25">
      <c r="A45" s="155" t="s">
        <v>64</v>
      </c>
      <c r="B45" s="95" t="s">
        <v>41</v>
      </c>
      <c r="C45" s="167" t="s">
        <v>69</v>
      </c>
      <c r="D45" s="51"/>
      <c r="E45" s="13"/>
      <c r="F45" s="13"/>
      <c r="G45" s="13"/>
      <c r="H45" s="61"/>
      <c r="I45" s="125"/>
      <c r="J45" s="51"/>
      <c r="K45" s="13"/>
      <c r="L45" s="13"/>
      <c r="M45" s="49"/>
      <c r="N45" s="49"/>
      <c r="O45" s="13"/>
      <c r="P45" s="402"/>
      <c r="Q45" s="51"/>
      <c r="R45" s="13"/>
      <c r="S45" s="13"/>
      <c r="T45" s="13"/>
      <c r="U45" s="61"/>
      <c r="V45" s="49"/>
      <c r="W45" s="49"/>
      <c r="X45" s="491"/>
      <c r="Y45" s="489"/>
      <c r="Z45" s="489"/>
      <c r="AA45" s="489"/>
      <c r="AB45" s="489"/>
      <c r="AC45" s="489"/>
      <c r="AD45" s="492"/>
    </row>
    <row r="46" spans="1:30" ht="13.8" thickBot="1" x14ac:dyDescent="0.3">
      <c r="A46" s="156" t="s">
        <v>24</v>
      </c>
      <c r="B46" s="94" t="s">
        <v>260</v>
      </c>
      <c r="C46" s="167" t="s">
        <v>69</v>
      </c>
      <c r="D46" s="51"/>
      <c r="E46" s="12"/>
      <c r="F46" s="12"/>
      <c r="G46" s="12"/>
      <c r="H46" s="62"/>
      <c r="I46" s="399"/>
      <c r="J46" s="51"/>
      <c r="K46" s="12"/>
      <c r="L46" s="12"/>
      <c r="M46" s="47"/>
      <c r="N46" s="47"/>
      <c r="O46" s="12"/>
      <c r="P46" s="421"/>
      <c r="Q46" s="51"/>
      <c r="R46" s="12"/>
      <c r="S46" s="12"/>
      <c r="T46" s="12"/>
      <c r="U46" s="62"/>
      <c r="V46" s="47"/>
      <c r="W46" s="47"/>
      <c r="X46" s="493"/>
      <c r="Y46" s="45"/>
      <c r="Z46" s="45"/>
      <c r="AA46" s="45"/>
      <c r="AB46" s="45"/>
      <c r="AC46" s="45"/>
      <c r="AD46" s="46"/>
    </row>
    <row r="47" spans="1:30" ht="19.95" customHeight="1" x14ac:dyDescent="0.25">
      <c r="A47" s="172" t="s">
        <v>25</v>
      </c>
      <c r="B47" s="383" t="s">
        <v>334</v>
      </c>
      <c r="C47" s="248" t="s">
        <v>69</v>
      </c>
      <c r="D47" s="60"/>
      <c r="E47" s="58"/>
      <c r="F47" s="58"/>
      <c r="G47" s="58"/>
      <c r="H47" s="60"/>
      <c r="I47" s="401"/>
      <c r="J47" s="57"/>
      <c r="K47" s="58"/>
      <c r="L47" s="58"/>
      <c r="M47" s="59"/>
      <c r="N47" s="59"/>
      <c r="O47" s="58"/>
      <c r="P47" s="401"/>
      <c r="Q47" s="57"/>
      <c r="R47" s="58"/>
      <c r="S47" s="58"/>
      <c r="T47" s="58"/>
      <c r="U47" s="60"/>
      <c r="V47" s="59"/>
      <c r="W47" s="59"/>
      <c r="X47" s="490"/>
      <c r="Y47" s="148"/>
      <c r="Z47" s="148"/>
      <c r="AA47" s="148"/>
      <c r="AB47" s="148"/>
      <c r="AC47" s="148"/>
      <c r="AD47" s="149"/>
    </row>
    <row r="48" spans="1:30" x14ac:dyDescent="0.25">
      <c r="A48" s="156" t="s">
        <v>27</v>
      </c>
      <c r="B48" s="94" t="s">
        <v>335</v>
      </c>
      <c r="C48" s="247" t="s">
        <v>69</v>
      </c>
      <c r="D48" s="61"/>
      <c r="E48" s="13"/>
      <c r="F48" s="13"/>
      <c r="G48" s="13"/>
      <c r="H48" s="61"/>
      <c r="I48" s="402"/>
      <c r="J48" s="52"/>
      <c r="K48" s="13"/>
      <c r="L48" s="13"/>
      <c r="M48" s="49"/>
      <c r="N48" s="49"/>
      <c r="O48" s="13"/>
      <c r="P48" s="402"/>
      <c r="Q48" s="52"/>
      <c r="R48" s="13"/>
      <c r="S48" s="13"/>
      <c r="T48" s="13"/>
      <c r="U48" s="61"/>
      <c r="V48" s="49"/>
      <c r="W48" s="49"/>
      <c r="X48" s="491"/>
      <c r="Y48" s="489"/>
      <c r="Z48" s="489"/>
      <c r="AA48" s="489"/>
      <c r="AB48" s="489"/>
      <c r="AC48" s="489"/>
      <c r="AD48" s="492"/>
    </row>
    <row r="49" spans="1:30" ht="18" customHeight="1" thickBot="1" x14ac:dyDescent="0.3">
      <c r="A49" s="171" t="s">
        <v>28</v>
      </c>
      <c r="B49" s="166" t="s">
        <v>336</v>
      </c>
      <c r="C49" s="105" t="s">
        <v>69</v>
      </c>
      <c r="D49" s="250"/>
      <c r="E49" s="55"/>
      <c r="F49" s="55"/>
      <c r="G49" s="55"/>
      <c r="H49" s="250"/>
      <c r="I49" s="403"/>
      <c r="J49" s="54"/>
      <c r="K49" s="55"/>
      <c r="L49" s="55"/>
      <c r="M49" s="56"/>
      <c r="N49" s="56"/>
      <c r="O49" s="55"/>
      <c r="P49" s="403"/>
      <c r="Q49" s="54"/>
      <c r="R49" s="55"/>
      <c r="S49" s="55"/>
      <c r="T49" s="55"/>
      <c r="U49" s="250"/>
      <c r="V49" s="56"/>
      <c r="W49" s="56"/>
      <c r="X49" s="493"/>
      <c r="Y49" s="45"/>
      <c r="Z49" s="45"/>
      <c r="AA49" s="45"/>
      <c r="AB49" s="45"/>
      <c r="AC49" s="45"/>
      <c r="AD49" s="46"/>
    </row>
    <row r="50" spans="1:30" s="32" customFormat="1" ht="27" thickBot="1" x14ac:dyDescent="0.3">
      <c r="A50" s="251" t="s">
        <v>29</v>
      </c>
      <c r="B50" s="252" t="s">
        <v>262</v>
      </c>
      <c r="C50" s="408" t="s">
        <v>186</v>
      </c>
      <c r="D50" s="256"/>
      <c r="E50" s="254"/>
      <c r="F50" s="254"/>
      <c r="G50" s="254"/>
      <c r="H50" s="253"/>
      <c r="I50" s="404"/>
      <c r="J50" s="256"/>
      <c r="K50" s="254"/>
      <c r="L50" s="254"/>
      <c r="M50" s="255"/>
      <c r="N50" s="255"/>
      <c r="O50" s="254"/>
      <c r="P50" s="404"/>
      <c r="Q50" s="256"/>
      <c r="R50" s="254"/>
      <c r="S50" s="254"/>
      <c r="T50" s="254"/>
      <c r="U50" s="253"/>
      <c r="V50" s="255"/>
      <c r="W50" s="255"/>
      <c r="X50" s="497"/>
      <c r="Y50" s="498"/>
      <c r="Z50" s="498"/>
      <c r="AA50" s="498"/>
      <c r="AB50" s="498"/>
      <c r="AC50" s="498"/>
      <c r="AD50" s="499"/>
    </row>
    <row r="51" spans="1:30" ht="13.8" thickBot="1" x14ac:dyDescent="0.3">
      <c r="A51" s="173" t="s">
        <v>30</v>
      </c>
      <c r="B51" s="100" t="s">
        <v>288</v>
      </c>
      <c r="C51" s="409" t="s">
        <v>20</v>
      </c>
      <c r="D51" s="91"/>
      <c r="E51" s="90"/>
      <c r="F51" s="90"/>
      <c r="G51" s="58"/>
      <c r="H51" s="60"/>
      <c r="I51" s="401"/>
      <c r="J51" s="91"/>
      <c r="K51" s="90"/>
      <c r="L51" s="90"/>
      <c r="M51" s="59"/>
      <c r="N51" s="59"/>
      <c r="O51" s="58"/>
      <c r="P51" s="401"/>
      <c r="Q51" s="57"/>
      <c r="R51" s="58"/>
      <c r="S51" s="148"/>
      <c r="T51" s="148"/>
      <c r="U51" s="429"/>
      <c r="V51" s="416"/>
      <c r="W51" s="416"/>
      <c r="X51" s="490"/>
      <c r="Y51" s="148"/>
      <c r="Z51" s="148"/>
      <c r="AA51" s="148"/>
      <c r="AB51" s="148"/>
      <c r="AC51" s="148"/>
      <c r="AD51" s="149"/>
    </row>
    <row r="52" spans="1:30" ht="13.8" thickBot="1" x14ac:dyDescent="0.3">
      <c r="A52" s="170" t="s">
        <v>65</v>
      </c>
      <c r="B52" s="102" t="s">
        <v>187</v>
      </c>
      <c r="C52" s="410" t="s">
        <v>20</v>
      </c>
      <c r="D52" s="88"/>
      <c r="E52" s="43"/>
      <c r="F52" s="43"/>
      <c r="G52" s="44"/>
      <c r="H52" s="661"/>
      <c r="I52" s="411"/>
      <c r="J52" s="88"/>
      <c r="K52" s="43"/>
      <c r="L52" s="43"/>
      <c r="M52" s="50"/>
      <c r="N52" s="50"/>
      <c r="O52" s="44"/>
      <c r="P52" s="411"/>
      <c r="Q52" s="53"/>
      <c r="R52" s="44"/>
      <c r="S52" s="45"/>
      <c r="T52" s="45"/>
      <c r="U52" s="430"/>
      <c r="V52" s="417"/>
      <c r="W52" s="417"/>
      <c r="X52" s="493"/>
      <c r="Y52" s="45"/>
      <c r="Z52" s="45"/>
      <c r="AA52" s="45"/>
      <c r="AB52" s="45"/>
      <c r="AC52" s="45"/>
      <c r="AD52" s="46"/>
    </row>
    <row r="53" spans="1:30" x14ac:dyDescent="0.25">
      <c r="B53" s="8" t="s">
        <v>285</v>
      </c>
    </row>
    <row r="54" spans="1:30" ht="13.8" x14ac:dyDescent="0.25">
      <c r="B54" s="398" t="s">
        <v>287</v>
      </c>
      <c r="C54" s="35"/>
    </row>
    <row r="56" spans="1:30" x14ac:dyDescent="0.25">
      <c r="B56" s="547" t="s">
        <v>332</v>
      </c>
      <c r="C56" s="547"/>
      <c r="D56" s="547"/>
      <c r="E56" s="547"/>
      <c r="F56" s="547"/>
      <c r="G56" s="547"/>
      <c r="H56" s="547"/>
      <c r="I56" s="547"/>
      <c r="J56" s="547"/>
    </row>
    <row r="57" spans="1:30" x14ac:dyDescent="0.25">
      <c r="B57" s="548" t="s">
        <v>333</v>
      </c>
      <c r="C57" s="548"/>
      <c r="D57" s="548"/>
      <c r="E57" s="548"/>
      <c r="F57" s="548"/>
      <c r="G57" s="548"/>
      <c r="H57" s="548"/>
      <c r="I57" s="548"/>
      <c r="J57" s="548"/>
    </row>
    <row r="58" spans="1:30" x14ac:dyDescent="0.25">
      <c r="B58" s="547" t="s">
        <v>331</v>
      </c>
      <c r="C58" s="547"/>
      <c r="D58" s="547"/>
      <c r="E58" s="547"/>
      <c r="F58" s="547"/>
      <c r="G58" s="547"/>
      <c r="H58" s="547"/>
      <c r="I58" s="547"/>
      <c r="J58" s="547"/>
    </row>
    <row r="59" spans="1:30" x14ac:dyDescent="0.25">
      <c r="B59" s="488" t="s">
        <v>313</v>
      </c>
    </row>
  </sheetData>
  <mergeCells count="20">
    <mergeCell ref="B56:J56"/>
    <mergeCell ref="B57:J57"/>
    <mergeCell ref="B58:J58"/>
    <mergeCell ref="A9:A10"/>
    <mergeCell ref="B9:B10"/>
    <mergeCell ref="J9:P9"/>
    <mergeCell ref="D9:I9"/>
    <mergeCell ref="C9:C10"/>
    <mergeCell ref="X9:AD9"/>
    <mergeCell ref="Q9:W9"/>
    <mergeCell ref="B1:C1"/>
    <mergeCell ref="B2:C2"/>
    <mergeCell ref="B3:C3"/>
    <mergeCell ref="B4:C4"/>
    <mergeCell ref="B5:C5"/>
    <mergeCell ref="D4:G4"/>
    <mergeCell ref="D5:G5"/>
    <mergeCell ref="D3:G3"/>
    <mergeCell ref="D2:G2"/>
    <mergeCell ref="D1:G1"/>
  </mergeCells>
  <printOptions horizontalCentered="1" verticalCentered="1"/>
  <pageMargins left="0.70866141732283472" right="0.31496062992125984" top="0.35433070866141736" bottom="0" header="0.31496062992125984" footer="0.31496062992125984"/>
  <pageSetup paperSize="9" scale="54" orientation="landscape" r:id="rId1"/>
  <headerFooter>
    <oddHeader>&amp;RAnexa nr. 3 la Metodologie</oddHeader>
  </headerFooter>
  <colBreaks count="1" manualBreakCount="1">
    <brk id="1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91"/>
  <sheetViews>
    <sheetView zoomScale="115" zoomScaleNormal="115" zoomScaleSheetLayoutView="115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 activeCell="I43" sqref="I43"/>
    </sheetView>
  </sheetViews>
  <sheetFormatPr defaultColWidth="8.88671875" defaultRowHeight="13.2" x14ac:dyDescent="0.25"/>
  <cols>
    <col min="1" max="1" width="6.33203125" style="2" customWidth="1"/>
    <col min="2" max="2" width="45.44140625" style="2" customWidth="1"/>
    <col min="3" max="3" width="10.5546875" style="32" customWidth="1"/>
    <col min="4" max="4" width="16.44140625" style="2" customWidth="1"/>
    <col min="5" max="5" width="17.6640625" style="2" customWidth="1"/>
    <col min="6" max="6" width="15.5546875" style="2" customWidth="1"/>
    <col min="7" max="16384" width="8.88671875" style="2"/>
  </cols>
  <sheetData>
    <row r="1" spans="1:6" ht="14.4" thickBot="1" x14ac:dyDescent="0.3">
      <c r="C1" s="72"/>
      <c r="F1" s="382" t="s">
        <v>296</v>
      </c>
    </row>
    <row r="2" spans="1:6" ht="15" customHeight="1" x14ac:dyDescent="0.25">
      <c r="B2" s="465" t="s">
        <v>315</v>
      </c>
      <c r="C2" s="662" t="str">
        <f>'Anexa 3_Operator_total'!D1</f>
        <v>(Denumire operator economic solicitant)</v>
      </c>
      <c r="D2" s="663"/>
      <c r="E2" s="663"/>
      <c r="F2" s="664"/>
    </row>
    <row r="3" spans="1:6" ht="13.2" customHeight="1" x14ac:dyDescent="0.25">
      <c r="B3" s="466" t="s">
        <v>185</v>
      </c>
      <c r="C3" s="665" t="s">
        <v>279</v>
      </c>
      <c r="D3" s="666"/>
      <c r="E3" s="666"/>
      <c r="F3" s="667"/>
    </row>
    <row r="4" spans="1:6" ht="16.95" customHeight="1" thickBot="1" x14ac:dyDescent="0.3">
      <c r="B4" s="467" t="s">
        <v>292</v>
      </c>
      <c r="C4" s="569" t="str">
        <f>'[1]Anexa 3_Operator_total'!D2</f>
        <v>zz.ll.aaa</v>
      </c>
      <c r="D4" s="570"/>
      <c r="E4" s="570"/>
      <c r="F4" s="571"/>
    </row>
    <row r="5" spans="1:6" x14ac:dyDescent="0.25">
      <c r="B5" s="3"/>
      <c r="C5" s="73"/>
    </row>
    <row r="6" spans="1:6" ht="13.8" x14ac:dyDescent="0.25">
      <c r="B6" s="572" t="s">
        <v>274</v>
      </c>
      <c r="C6" s="572"/>
      <c r="D6" s="572"/>
      <c r="E6" s="572"/>
      <c r="F6" s="572"/>
    </row>
    <row r="7" spans="1:6" ht="13.8" x14ac:dyDescent="0.25">
      <c r="B7" s="573" t="s">
        <v>215</v>
      </c>
      <c r="C7" s="573"/>
      <c r="D7" s="573"/>
      <c r="E7" s="573"/>
      <c r="F7" s="573"/>
    </row>
    <row r="8" spans="1:6" ht="3.75" customHeight="1" thickBot="1" x14ac:dyDescent="0.3">
      <c r="B8" s="1"/>
      <c r="C8" s="74"/>
    </row>
    <row r="9" spans="1:6" ht="17.25" customHeight="1" x14ac:dyDescent="0.25">
      <c r="A9" s="558" t="s">
        <v>182</v>
      </c>
      <c r="B9" s="558" t="s">
        <v>10</v>
      </c>
      <c r="C9" s="560" t="s">
        <v>8</v>
      </c>
      <c r="D9" s="563" t="s">
        <v>297</v>
      </c>
      <c r="E9" s="563" t="s">
        <v>324</v>
      </c>
      <c r="F9" s="566" t="s">
        <v>166</v>
      </c>
    </row>
    <row r="10" spans="1:6" ht="13.5" customHeight="1" x14ac:dyDescent="0.25">
      <c r="A10" s="559"/>
      <c r="B10" s="559"/>
      <c r="C10" s="561"/>
      <c r="D10" s="564"/>
      <c r="E10" s="564"/>
      <c r="F10" s="567"/>
    </row>
    <row r="11" spans="1:6" ht="18" customHeight="1" x14ac:dyDescent="0.25">
      <c r="A11" s="559"/>
      <c r="B11" s="559"/>
      <c r="C11" s="562"/>
      <c r="D11" s="565"/>
      <c r="E11" s="565"/>
      <c r="F11" s="568"/>
    </row>
    <row r="12" spans="1:6" ht="13.8" thickBot="1" x14ac:dyDescent="0.3">
      <c r="A12" s="144">
        <v>0</v>
      </c>
      <c r="B12" s="7">
        <v>1</v>
      </c>
      <c r="C12" s="75">
        <v>2</v>
      </c>
      <c r="D12" s="5">
        <v>3</v>
      </c>
      <c r="E12" s="5">
        <v>4</v>
      </c>
      <c r="F12" s="6">
        <v>5</v>
      </c>
    </row>
    <row r="13" spans="1:6" ht="12" customHeight="1" x14ac:dyDescent="0.25">
      <c r="A13" s="225"/>
      <c r="B13" s="140"/>
      <c r="C13" s="131"/>
      <c r="D13" s="132"/>
      <c r="E13" s="132"/>
      <c r="F13" s="133"/>
    </row>
    <row r="14" spans="1:6" x14ac:dyDescent="0.25">
      <c r="A14" s="139">
        <v>1</v>
      </c>
      <c r="B14" s="129" t="s">
        <v>89</v>
      </c>
      <c r="C14" s="134" t="s">
        <v>66</v>
      </c>
      <c r="D14" s="10"/>
      <c r="E14" s="10"/>
      <c r="F14" s="15"/>
    </row>
    <row r="15" spans="1:6" x14ac:dyDescent="0.25">
      <c r="A15" s="139"/>
      <c r="B15" s="129"/>
      <c r="C15" s="309"/>
      <c r="D15" s="311"/>
      <c r="E15" s="311"/>
      <c r="F15" s="312"/>
    </row>
    <row r="16" spans="1:6" x14ac:dyDescent="0.25">
      <c r="A16" s="139">
        <v>2</v>
      </c>
      <c r="B16" s="137" t="s">
        <v>216</v>
      </c>
      <c r="C16" s="134" t="s">
        <v>66</v>
      </c>
      <c r="D16" s="10"/>
      <c r="E16" s="10"/>
      <c r="F16" s="15"/>
    </row>
    <row r="17" spans="1:6" x14ac:dyDescent="0.25">
      <c r="A17" s="139"/>
      <c r="B17" s="137"/>
      <c r="C17" s="309"/>
      <c r="D17" s="311"/>
      <c r="E17" s="311"/>
      <c r="F17" s="312"/>
    </row>
    <row r="18" spans="1:6" x14ac:dyDescent="0.25">
      <c r="A18" s="139">
        <v>3</v>
      </c>
      <c r="B18" s="137" t="s">
        <v>183</v>
      </c>
      <c r="C18" s="134" t="s">
        <v>66</v>
      </c>
      <c r="D18" s="10"/>
      <c r="E18" s="10"/>
      <c r="F18" s="15"/>
    </row>
    <row r="19" spans="1:6" x14ac:dyDescent="0.25">
      <c r="A19" s="139"/>
      <c r="B19" s="137"/>
      <c r="C19" s="309"/>
      <c r="D19" s="311"/>
      <c r="E19" s="311"/>
      <c r="F19" s="312"/>
    </row>
    <row r="20" spans="1:6" x14ac:dyDescent="0.25">
      <c r="A20" s="139">
        <v>4</v>
      </c>
      <c r="B20" s="129" t="s">
        <v>90</v>
      </c>
      <c r="C20" s="134" t="s">
        <v>66</v>
      </c>
      <c r="D20" s="10"/>
      <c r="E20" s="10"/>
      <c r="F20" s="15"/>
    </row>
    <row r="21" spans="1:6" ht="13.8" thickBot="1" x14ac:dyDescent="0.3">
      <c r="A21" s="144"/>
      <c r="B21" s="130"/>
      <c r="C21" s="310"/>
      <c r="D21" s="313"/>
      <c r="E21" s="313"/>
      <c r="F21" s="314"/>
    </row>
    <row r="22" spans="1:6" x14ac:dyDescent="0.25">
      <c r="A22" s="303" t="s">
        <v>218</v>
      </c>
      <c r="B22" s="140" t="s">
        <v>129</v>
      </c>
      <c r="C22" s="131"/>
      <c r="D22" s="304" t="s">
        <v>137</v>
      </c>
      <c r="E22" s="304" t="s">
        <v>137</v>
      </c>
      <c r="F22" s="305" t="s">
        <v>137</v>
      </c>
    </row>
    <row r="23" spans="1:6" x14ac:dyDescent="0.25">
      <c r="A23" s="139"/>
      <c r="B23" s="129" t="s">
        <v>130</v>
      </c>
      <c r="C23" s="442" t="s">
        <v>131</v>
      </c>
      <c r="D23" s="10"/>
      <c r="E23" s="10"/>
      <c r="F23" s="15"/>
    </row>
    <row r="24" spans="1:6" ht="22.8" x14ac:dyDescent="0.25">
      <c r="A24" s="139"/>
      <c r="B24" s="129" t="s">
        <v>142</v>
      </c>
      <c r="C24" s="442" t="s">
        <v>141</v>
      </c>
      <c r="D24" s="10"/>
      <c r="E24" s="10"/>
      <c r="F24" s="15"/>
    </row>
    <row r="25" spans="1:6" x14ac:dyDescent="0.25">
      <c r="A25" s="139"/>
      <c r="B25" s="129" t="s">
        <v>168</v>
      </c>
      <c r="C25" s="442" t="s">
        <v>20</v>
      </c>
      <c r="D25" s="10"/>
      <c r="E25" s="10"/>
      <c r="F25" s="15"/>
    </row>
    <row r="26" spans="1:6" x14ac:dyDescent="0.25">
      <c r="A26" s="139"/>
      <c r="B26" s="468" t="s">
        <v>134</v>
      </c>
      <c r="C26" s="442" t="s">
        <v>21</v>
      </c>
      <c r="D26" s="10"/>
      <c r="E26" s="10"/>
      <c r="F26" s="15"/>
    </row>
    <row r="27" spans="1:6" x14ac:dyDescent="0.25">
      <c r="A27" s="315"/>
      <c r="B27" s="469" t="s">
        <v>132</v>
      </c>
      <c r="C27" s="443" t="s">
        <v>43</v>
      </c>
      <c r="D27" s="36"/>
      <c r="E27" s="36"/>
      <c r="F27" s="37"/>
    </row>
    <row r="28" spans="1:6" ht="13.8" thickBot="1" x14ac:dyDescent="0.3">
      <c r="A28" s="144"/>
      <c r="B28" s="130" t="s">
        <v>133</v>
      </c>
      <c r="C28" s="445" t="s">
        <v>69</v>
      </c>
      <c r="D28" s="16"/>
      <c r="E28" s="16"/>
      <c r="F28" s="17"/>
    </row>
    <row r="29" spans="1:6" x14ac:dyDescent="0.25">
      <c r="A29" s="145"/>
      <c r="B29" s="470"/>
      <c r="C29" s="471"/>
      <c r="D29" s="302"/>
      <c r="E29" s="302"/>
      <c r="F29" s="306"/>
    </row>
    <row r="30" spans="1:6" x14ac:dyDescent="0.25">
      <c r="A30" s="139" t="s">
        <v>219</v>
      </c>
      <c r="B30" s="129" t="s">
        <v>135</v>
      </c>
      <c r="C30" s="442"/>
      <c r="D30" s="127" t="s">
        <v>136</v>
      </c>
      <c r="E30" s="127" t="s">
        <v>136</v>
      </c>
      <c r="F30" s="128" t="s">
        <v>136</v>
      </c>
    </row>
    <row r="31" spans="1:6" x14ac:dyDescent="0.25">
      <c r="A31" s="139"/>
      <c r="B31" s="129" t="s">
        <v>138</v>
      </c>
      <c r="C31" s="442" t="s">
        <v>13</v>
      </c>
      <c r="D31" s="10"/>
      <c r="E31" s="10"/>
      <c r="F31" s="15"/>
    </row>
    <row r="32" spans="1:6" ht="26.4" x14ac:dyDescent="0.25">
      <c r="A32" s="139"/>
      <c r="B32" s="129" t="s">
        <v>146</v>
      </c>
      <c r="C32" s="442"/>
      <c r="D32" s="10"/>
      <c r="E32" s="10"/>
      <c r="F32" s="15"/>
    </row>
    <row r="33" spans="1:6" ht="26.4" x14ac:dyDescent="0.25">
      <c r="A33" s="139"/>
      <c r="B33" s="129" t="s">
        <v>169</v>
      </c>
      <c r="C33" s="442"/>
      <c r="D33" s="10"/>
      <c r="E33" s="10"/>
      <c r="F33" s="15"/>
    </row>
    <row r="34" spans="1:6" x14ac:dyDescent="0.25">
      <c r="A34" s="139"/>
      <c r="B34" s="468" t="s">
        <v>144</v>
      </c>
      <c r="C34" s="442"/>
      <c r="D34" s="10"/>
      <c r="E34" s="10"/>
      <c r="F34" s="15"/>
    </row>
    <row r="35" spans="1:6" x14ac:dyDescent="0.25">
      <c r="A35" s="139"/>
      <c r="B35" s="468" t="s">
        <v>145</v>
      </c>
      <c r="C35" s="442"/>
      <c r="D35" s="10"/>
      <c r="E35" s="10"/>
      <c r="F35" s="15"/>
    </row>
    <row r="36" spans="1:6" x14ac:dyDescent="0.25">
      <c r="A36" s="139"/>
      <c r="B36" s="129" t="s">
        <v>153</v>
      </c>
      <c r="C36" s="442" t="s">
        <v>69</v>
      </c>
      <c r="D36" s="10"/>
      <c r="E36" s="10"/>
      <c r="F36" s="15"/>
    </row>
    <row r="37" spans="1:6" x14ac:dyDescent="0.25">
      <c r="A37" s="139"/>
      <c r="B37" s="129" t="s">
        <v>139</v>
      </c>
      <c r="C37" s="442" t="s">
        <v>69</v>
      </c>
      <c r="D37" s="10"/>
      <c r="E37" s="10"/>
      <c r="F37" s="15"/>
    </row>
    <row r="38" spans="1:6" x14ac:dyDescent="0.25">
      <c r="A38" s="139"/>
      <c r="B38" s="129" t="s">
        <v>140</v>
      </c>
      <c r="C38" s="442" t="s">
        <v>69</v>
      </c>
      <c r="D38" s="10"/>
      <c r="E38" s="10"/>
      <c r="F38" s="15"/>
    </row>
    <row r="39" spans="1:6" x14ac:dyDescent="0.25">
      <c r="A39" s="139"/>
      <c r="B39" s="129"/>
      <c r="C39" s="442"/>
      <c r="D39" s="10"/>
      <c r="E39" s="10"/>
      <c r="F39" s="15"/>
    </row>
    <row r="40" spans="1:6" x14ac:dyDescent="0.25">
      <c r="A40" s="139" t="s">
        <v>220</v>
      </c>
      <c r="B40" s="129" t="s">
        <v>147</v>
      </c>
      <c r="C40" s="442"/>
      <c r="D40" s="127" t="s">
        <v>136</v>
      </c>
      <c r="E40" s="127" t="s">
        <v>136</v>
      </c>
      <c r="F40" s="128" t="s">
        <v>136</v>
      </c>
    </row>
    <row r="41" spans="1:6" x14ac:dyDescent="0.25">
      <c r="A41" s="139"/>
      <c r="B41" s="129" t="s">
        <v>148</v>
      </c>
      <c r="C41" s="442" t="s">
        <v>13</v>
      </c>
      <c r="D41" s="10"/>
      <c r="E41" s="10"/>
      <c r="F41" s="15"/>
    </row>
    <row r="42" spans="1:6" ht="26.4" x14ac:dyDescent="0.25">
      <c r="A42" s="139"/>
      <c r="B42" s="129" t="s">
        <v>149</v>
      </c>
      <c r="C42" s="442"/>
      <c r="D42" s="10"/>
      <c r="E42" s="10"/>
      <c r="F42" s="15"/>
    </row>
    <row r="43" spans="1:6" ht="26.4" x14ac:dyDescent="0.25">
      <c r="A43" s="139"/>
      <c r="B43" s="129" t="s">
        <v>170</v>
      </c>
      <c r="C43" s="442"/>
      <c r="D43" s="10"/>
      <c r="E43" s="10"/>
      <c r="F43" s="15"/>
    </row>
    <row r="44" spans="1:6" x14ac:dyDescent="0.25">
      <c r="A44" s="139"/>
      <c r="B44" s="468" t="s">
        <v>150</v>
      </c>
      <c r="C44" s="134"/>
      <c r="D44" s="10"/>
      <c r="E44" s="10"/>
      <c r="F44" s="15"/>
    </row>
    <row r="45" spans="1:6" x14ac:dyDescent="0.25">
      <c r="A45" s="139"/>
      <c r="B45" s="468" t="s">
        <v>151</v>
      </c>
      <c r="C45" s="134"/>
      <c r="D45" s="10"/>
      <c r="E45" s="10"/>
      <c r="F45" s="15"/>
    </row>
    <row r="46" spans="1:6" x14ac:dyDescent="0.25">
      <c r="A46" s="139"/>
      <c r="B46" s="129" t="s">
        <v>154</v>
      </c>
      <c r="C46" s="442" t="s">
        <v>69</v>
      </c>
      <c r="D46" s="10"/>
      <c r="E46" s="10"/>
      <c r="F46" s="15"/>
    </row>
    <row r="47" spans="1:6" x14ac:dyDescent="0.25">
      <c r="A47" s="139"/>
      <c r="B47" s="129" t="s">
        <v>152</v>
      </c>
      <c r="C47" s="442" t="s">
        <v>69</v>
      </c>
      <c r="D47" s="10"/>
      <c r="E47" s="10"/>
      <c r="F47" s="15"/>
    </row>
    <row r="48" spans="1:6" x14ac:dyDescent="0.25">
      <c r="A48" s="139"/>
      <c r="B48" s="129" t="s">
        <v>143</v>
      </c>
      <c r="C48" s="442" t="s">
        <v>69</v>
      </c>
      <c r="D48" s="10"/>
      <c r="E48" s="10"/>
      <c r="F48" s="15"/>
    </row>
    <row r="49" spans="1:6" x14ac:dyDescent="0.25">
      <c r="A49" s="139"/>
      <c r="B49" s="129"/>
      <c r="C49" s="442"/>
      <c r="D49" s="10"/>
      <c r="E49" s="10"/>
      <c r="F49" s="15"/>
    </row>
    <row r="50" spans="1:6" ht="27" thickBot="1" x14ac:dyDescent="0.3">
      <c r="A50" s="144">
        <v>6</v>
      </c>
      <c r="B50" s="388" t="s">
        <v>269</v>
      </c>
      <c r="C50" s="445" t="s">
        <v>69</v>
      </c>
      <c r="D50" s="811">
        <f>D28+D38+D48</f>
        <v>0</v>
      </c>
      <c r="E50" s="811">
        <f>E28+E38+E48</f>
        <v>0</v>
      </c>
      <c r="F50" s="812">
        <f>F28+F38+F48</f>
        <v>0</v>
      </c>
    </row>
    <row r="51" spans="1:6" x14ac:dyDescent="0.25">
      <c r="A51" s="225">
        <v>7</v>
      </c>
      <c r="B51" s="140" t="s">
        <v>70</v>
      </c>
      <c r="C51" s="444" t="s">
        <v>156</v>
      </c>
      <c r="D51" s="132"/>
      <c r="E51" s="132"/>
      <c r="F51" s="133"/>
    </row>
    <row r="52" spans="1:6" x14ac:dyDescent="0.25">
      <c r="A52" s="139"/>
      <c r="B52" s="468" t="s">
        <v>173</v>
      </c>
      <c r="C52" s="442" t="s">
        <v>71</v>
      </c>
      <c r="D52" s="10"/>
      <c r="E52" s="10"/>
      <c r="F52" s="15"/>
    </row>
    <row r="53" spans="1:6" ht="22.8" x14ac:dyDescent="0.25">
      <c r="A53" s="139"/>
      <c r="B53" s="468" t="s">
        <v>172</v>
      </c>
      <c r="C53" s="442" t="s">
        <v>174</v>
      </c>
      <c r="D53" s="10"/>
      <c r="E53" s="10"/>
      <c r="F53" s="15"/>
    </row>
    <row r="54" spans="1:6" x14ac:dyDescent="0.25">
      <c r="A54" s="139"/>
      <c r="B54" s="129"/>
      <c r="C54" s="442"/>
      <c r="D54" s="10"/>
      <c r="E54" s="10"/>
      <c r="F54" s="15"/>
    </row>
    <row r="55" spans="1:6" ht="26.4" x14ac:dyDescent="0.25">
      <c r="A55" s="139">
        <v>8</v>
      </c>
      <c r="B55" s="472" t="s">
        <v>217</v>
      </c>
      <c r="C55" s="442" t="s">
        <v>69</v>
      </c>
      <c r="D55" s="10"/>
      <c r="E55" s="10"/>
      <c r="F55" s="15"/>
    </row>
    <row r="56" spans="1:6" x14ac:dyDescent="0.25">
      <c r="A56" s="139"/>
      <c r="B56" s="468" t="s">
        <v>175</v>
      </c>
      <c r="C56" s="442" t="s">
        <v>43</v>
      </c>
      <c r="D56" s="10"/>
      <c r="E56" s="10"/>
      <c r="F56" s="15"/>
    </row>
    <row r="57" spans="1:6" ht="13.8" thickBot="1" x14ac:dyDescent="0.3">
      <c r="A57" s="144"/>
      <c r="B57" s="130"/>
      <c r="C57" s="445"/>
      <c r="D57" s="16"/>
      <c r="E57" s="16"/>
      <c r="F57" s="17"/>
    </row>
    <row r="58" spans="1:6" ht="26.4" x14ac:dyDescent="0.25">
      <c r="A58" s="145">
        <v>9</v>
      </c>
      <c r="B58" s="473" t="s">
        <v>267</v>
      </c>
      <c r="C58" s="474" t="s">
        <v>156</v>
      </c>
      <c r="D58" s="302"/>
      <c r="E58" s="302"/>
      <c r="F58" s="306"/>
    </row>
    <row r="59" spans="1:6" x14ac:dyDescent="0.25">
      <c r="A59" s="145"/>
      <c r="B59" s="475" t="s">
        <v>289</v>
      </c>
      <c r="C59" s="476" t="s">
        <v>26</v>
      </c>
      <c r="D59" s="302"/>
      <c r="E59" s="302"/>
      <c r="F59" s="306"/>
    </row>
    <row r="60" spans="1:6" x14ac:dyDescent="0.25">
      <c r="A60" s="139"/>
      <c r="B60" s="468" t="s">
        <v>157</v>
      </c>
      <c r="C60" s="477" t="s">
        <v>20</v>
      </c>
      <c r="D60" s="10"/>
      <c r="E60" s="10"/>
      <c r="F60" s="15"/>
    </row>
    <row r="61" spans="1:6" x14ac:dyDescent="0.25">
      <c r="A61" s="139"/>
      <c r="B61" s="468" t="s">
        <v>175</v>
      </c>
      <c r="C61" s="477" t="s">
        <v>21</v>
      </c>
      <c r="D61" s="10"/>
      <c r="E61" s="10"/>
      <c r="F61" s="15"/>
    </row>
    <row r="62" spans="1:6" x14ac:dyDescent="0.25">
      <c r="A62" s="139"/>
      <c r="B62" s="468" t="s">
        <v>176</v>
      </c>
      <c r="C62" s="477" t="s">
        <v>9</v>
      </c>
      <c r="D62" s="10"/>
      <c r="E62" s="10"/>
      <c r="F62" s="15"/>
    </row>
    <row r="63" spans="1:6" x14ac:dyDescent="0.25">
      <c r="A63" s="139"/>
      <c r="B63" s="129"/>
      <c r="C63" s="442"/>
      <c r="D63" s="10"/>
      <c r="E63" s="10"/>
      <c r="F63" s="15"/>
    </row>
    <row r="64" spans="1:6" x14ac:dyDescent="0.25">
      <c r="A64" s="139">
        <v>10</v>
      </c>
      <c r="B64" s="478" t="s">
        <v>268</v>
      </c>
      <c r="C64" s="477" t="s">
        <v>158</v>
      </c>
      <c r="D64" s="10"/>
      <c r="E64" s="10"/>
      <c r="F64" s="15"/>
    </row>
    <row r="65" spans="1:6" ht="22.8" x14ac:dyDescent="0.25">
      <c r="A65" s="307"/>
      <c r="B65" s="479" t="s">
        <v>160</v>
      </c>
      <c r="C65" s="480" t="s">
        <v>159</v>
      </c>
      <c r="D65" s="448"/>
      <c r="E65" s="448"/>
      <c r="F65" s="449"/>
    </row>
    <row r="66" spans="1:6" x14ac:dyDescent="0.25">
      <c r="A66" s="307"/>
      <c r="B66" s="479" t="s">
        <v>161</v>
      </c>
      <c r="C66" s="477" t="s">
        <v>20</v>
      </c>
      <c r="D66" s="10"/>
      <c r="E66" s="10"/>
      <c r="F66" s="15"/>
    </row>
    <row r="67" spans="1:6" x14ac:dyDescent="0.25">
      <c r="A67" s="307"/>
      <c r="B67" s="479" t="s">
        <v>177</v>
      </c>
      <c r="C67" s="477" t="s">
        <v>21</v>
      </c>
      <c r="D67" s="10"/>
      <c r="E67" s="10"/>
      <c r="F67" s="15"/>
    </row>
    <row r="68" spans="1:6" x14ac:dyDescent="0.25">
      <c r="A68" s="307"/>
      <c r="B68" s="137"/>
      <c r="C68" s="442"/>
      <c r="D68" s="10"/>
      <c r="E68" s="10"/>
      <c r="F68" s="15"/>
    </row>
    <row r="69" spans="1:6" ht="26.4" x14ac:dyDescent="0.25">
      <c r="A69" s="307">
        <v>11</v>
      </c>
      <c r="B69" s="481" t="s">
        <v>270</v>
      </c>
      <c r="C69" s="442" t="s">
        <v>69</v>
      </c>
      <c r="D69" s="10"/>
      <c r="E69" s="10"/>
      <c r="F69" s="15"/>
    </row>
    <row r="70" spans="1:6" ht="22.8" x14ac:dyDescent="0.25">
      <c r="A70" s="307"/>
      <c r="B70" s="479" t="s">
        <v>180</v>
      </c>
      <c r="C70" s="442" t="s">
        <v>141</v>
      </c>
      <c r="D70" s="10"/>
      <c r="E70" s="10"/>
      <c r="F70" s="15"/>
    </row>
    <row r="71" spans="1:6" x14ac:dyDescent="0.25">
      <c r="A71" s="307"/>
      <c r="B71" s="479" t="s">
        <v>155</v>
      </c>
      <c r="C71" s="442" t="s">
        <v>9</v>
      </c>
      <c r="D71" s="10"/>
      <c r="E71" s="10"/>
      <c r="F71" s="15"/>
    </row>
    <row r="72" spans="1:6" x14ac:dyDescent="0.25">
      <c r="A72" s="307"/>
      <c r="B72" s="479" t="s">
        <v>165</v>
      </c>
      <c r="C72" s="442" t="s">
        <v>162</v>
      </c>
      <c r="D72" s="10"/>
      <c r="E72" s="10"/>
      <c r="F72" s="15"/>
    </row>
    <row r="73" spans="1:6" ht="26.4" x14ac:dyDescent="0.25">
      <c r="A73" s="307">
        <v>12</v>
      </c>
      <c r="B73" s="481" t="s">
        <v>271</v>
      </c>
      <c r="C73" s="442" t="s">
        <v>69</v>
      </c>
      <c r="D73" s="10"/>
      <c r="E73" s="10"/>
      <c r="F73" s="15"/>
    </row>
    <row r="74" spans="1:6" ht="22.8" x14ac:dyDescent="0.25">
      <c r="A74" s="307"/>
      <c r="B74" s="479" t="s">
        <v>179</v>
      </c>
      <c r="C74" s="442" t="s">
        <v>141</v>
      </c>
      <c r="D74" s="10"/>
      <c r="E74" s="10"/>
      <c r="F74" s="15"/>
    </row>
    <row r="75" spans="1:6" x14ac:dyDescent="0.25">
      <c r="A75" s="307"/>
      <c r="B75" s="479" t="s">
        <v>155</v>
      </c>
      <c r="C75" s="442" t="s">
        <v>9</v>
      </c>
      <c r="D75" s="10"/>
      <c r="E75" s="10"/>
      <c r="F75" s="15"/>
    </row>
    <row r="76" spans="1:6" x14ac:dyDescent="0.25">
      <c r="A76" s="307"/>
      <c r="B76" s="479" t="s">
        <v>178</v>
      </c>
      <c r="C76" s="442" t="s">
        <v>162</v>
      </c>
      <c r="D76" s="448"/>
      <c r="E76" s="448"/>
      <c r="F76" s="449"/>
    </row>
    <row r="77" spans="1:6" x14ac:dyDescent="0.25">
      <c r="A77" s="307">
        <v>13</v>
      </c>
      <c r="B77" s="482" t="s">
        <v>163</v>
      </c>
      <c r="C77" s="442" t="s">
        <v>69</v>
      </c>
      <c r="D77" s="10"/>
      <c r="E77" s="10"/>
      <c r="F77" s="15"/>
    </row>
    <row r="78" spans="1:6" ht="22.8" x14ac:dyDescent="0.25">
      <c r="A78" s="307"/>
      <c r="B78" s="479" t="s">
        <v>181</v>
      </c>
      <c r="C78" s="442" t="s">
        <v>141</v>
      </c>
      <c r="D78" s="448"/>
      <c r="E78" s="448"/>
      <c r="F78" s="449"/>
    </row>
    <row r="79" spans="1:6" x14ac:dyDescent="0.25">
      <c r="A79" s="307"/>
      <c r="B79" s="479" t="s">
        <v>155</v>
      </c>
      <c r="C79" s="442" t="s">
        <v>9</v>
      </c>
      <c r="D79" s="10"/>
      <c r="E79" s="10"/>
      <c r="F79" s="15"/>
    </row>
    <row r="80" spans="1:6" x14ac:dyDescent="0.25">
      <c r="A80" s="307"/>
      <c r="B80" s="479" t="s">
        <v>164</v>
      </c>
      <c r="C80" s="442" t="s">
        <v>162</v>
      </c>
      <c r="D80" s="10"/>
      <c r="E80" s="10"/>
      <c r="F80" s="15"/>
    </row>
    <row r="81" spans="1:6" x14ac:dyDescent="0.25">
      <c r="A81" s="308"/>
      <c r="B81" s="483"/>
      <c r="C81" s="443"/>
      <c r="D81" s="36"/>
      <c r="E81" s="36"/>
      <c r="F81" s="37"/>
    </row>
    <row r="82" spans="1:6" ht="26.4" x14ac:dyDescent="0.25">
      <c r="A82" s="308">
        <v>14</v>
      </c>
      <c r="B82" s="389" t="s">
        <v>272</v>
      </c>
      <c r="C82" s="443" t="s">
        <v>69</v>
      </c>
      <c r="D82" s="390">
        <f>D69+D73+D77</f>
        <v>0</v>
      </c>
      <c r="E82" s="390">
        <f t="shared" ref="E82:F82" si="0">E69+E73+E77</f>
        <v>0</v>
      </c>
      <c r="F82" s="391">
        <f t="shared" si="0"/>
        <v>0</v>
      </c>
    </row>
    <row r="83" spans="1:6" ht="6.6" customHeight="1" thickBot="1" x14ac:dyDescent="0.3">
      <c r="A83" s="227"/>
      <c r="B83" s="316"/>
      <c r="C83" s="445"/>
      <c r="D83" s="16"/>
      <c r="E83" s="16"/>
      <c r="F83" s="17"/>
    </row>
    <row r="84" spans="1:6" x14ac:dyDescent="0.25">
      <c r="A84" s="226">
        <v>15</v>
      </c>
      <c r="B84" s="143" t="s">
        <v>11</v>
      </c>
      <c r="C84" s="446" t="s">
        <v>74</v>
      </c>
      <c r="D84" s="141"/>
      <c r="E84" s="141"/>
      <c r="F84" s="142"/>
    </row>
    <row r="85" spans="1:6" ht="23.4" thickBot="1" x14ac:dyDescent="0.3">
      <c r="A85" s="227">
        <v>16</v>
      </c>
      <c r="B85" s="138" t="s">
        <v>12</v>
      </c>
      <c r="C85" s="447" t="s">
        <v>221</v>
      </c>
      <c r="D85" s="16"/>
      <c r="E85" s="16"/>
      <c r="F85" s="17"/>
    </row>
    <row r="86" spans="1:6" x14ac:dyDescent="0.25">
      <c r="C86" s="76"/>
    </row>
    <row r="87" spans="1:6" x14ac:dyDescent="0.25">
      <c r="A87" s="64" t="s">
        <v>72</v>
      </c>
    </row>
    <row r="88" spans="1:6" x14ac:dyDescent="0.25">
      <c r="B88" s="32" t="s">
        <v>290</v>
      </c>
    </row>
    <row r="89" spans="1:6" x14ac:dyDescent="0.25">
      <c r="B89" s="2" t="s">
        <v>73</v>
      </c>
    </row>
    <row r="90" spans="1:6" x14ac:dyDescent="0.25">
      <c r="B90" s="2" t="s">
        <v>184</v>
      </c>
    </row>
    <row r="91" spans="1:6" ht="16.5" customHeight="1" x14ac:dyDescent="0.25">
      <c r="B91" s="484" t="s">
        <v>298</v>
      </c>
    </row>
  </sheetData>
  <mergeCells count="11">
    <mergeCell ref="F9:F11"/>
    <mergeCell ref="C2:F2"/>
    <mergeCell ref="C3:F3"/>
    <mergeCell ref="C4:F4"/>
    <mergeCell ref="B6:F6"/>
    <mergeCell ref="B7:F7"/>
    <mergeCell ref="A9:A11"/>
    <mergeCell ref="B9:B11"/>
    <mergeCell ref="C9:C11"/>
    <mergeCell ref="D9:D11"/>
    <mergeCell ref="E9:E11"/>
  </mergeCells>
  <pageMargins left="0.70866141732283472" right="0.70866141732283472" top="0.74803149606299213" bottom="0.74803149606299213" header="0.31496062992125984" footer="0.31496062992125984"/>
  <pageSetup paperSize="9" scale="77" orientation="portrait" r:id="rId1"/>
  <headerFooter>
    <oddHeader>&amp;RAnexa nr. 4 la Metodologie</oddHeader>
  </headerFooter>
  <rowBreaks count="1" manualBreakCount="1">
    <brk id="57" max="16383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28"/>
  <sheetViews>
    <sheetView view="pageBreakPreview" zoomScale="70" zoomScaleNormal="85" zoomScaleSheetLayoutView="70" workbookViewId="0">
      <pane xSplit="3" ySplit="2" topLeftCell="D3" activePane="bottomRight" state="frozen"/>
      <selection pane="topRight" activeCell="D1" sqref="D1"/>
      <selection pane="bottomLeft" activeCell="A4" sqref="A4"/>
      <selection pane="bottomRight" activeCell="B112" sqref="B112"/>
    </sheetView>
  </sheetViews>
  <sheetFormatPr defaultColWidth="8.88671875" defaultRowHeight="13.2" x14ac:dyDescent="0.25"/>
  <cols>
    <col min="1" max="1" width="5.88671875" style="4" customWidth="1"/>
    <col min="2" max="2" width="39.109375" style="2" customWidth="1"/>
    <col min="3" max="3" width="6.5546875" style="70" customWidth="1"/>
    <col min="4" max="4" width="12.5546875" style="30" customWidth="1"/>
    <col min="5" max="5" width="10.88671875" style="30" customWidth="1"/>
    <col min="6" max="8" width="9.88671875" style="30" customWidth="1"/>
    <col min="9" max="9" width="12.5546875" style="2" customWidth="1"/>
    <col min="10" max="11" width="10.109375" style="2" customWidth="1"/>
    <col min="12" max="12" width="12.109375" style="2" customWidth="1"/>
    <col min="13" max="16" width="11.5546875" style="2" customWidth="1"/>
    <col min="17" max="17" width="12.33203125" style="2" customWidth="1"/>
    <col min="18" max="16384" width="8.88671875" style="2"/>
  </cols>
  <sheetData>
    <row r="1" spans="1:23" ht="25.2" customHeight="1" thickBot="1" x14ac:dyDescent="0.3">
      <c r="C1" s="33"/>
      <c r="D1" s="33"/>
      <c r="E1" s="33"/>
      <c r="F1" s="33"/>
      <c r="G1" s="33"/>
      <c r="H1" s="33"/>
      <c r="I1" s="20"/>
      <c r="J1" s="20"/>
      <c r="K1" s="20"/>
      <c r="L1" s="20"/>
      <c r="M1" s="20"/>
      <c r="N1" s="20"/>
      <c r="O1" s="20"/>
      <c r="W1" s="19" t="s">
        <v>302</v>
      </c>
    </row>
    <row r="2" spans="1:23" ht="14.4" customHeight="1" x14ac:dyDescent="0.25">
      <c r="B2" s="577" t="s">
        <v>315</v>
      </c>
      <c r="C2" s="578"/>
      <c r="D2" s="544" t="str">
        <f>'Anexa 3_Operator_total'!D1:G1</f>
        <v>(Denumire operator economic solicitant)</v>
      </c>
      <c r="E2" s="545"/>
      <c r="F2" s="545"/>
      <c r="G2" s="546"/>
      <c r="H2" s="65"/>
      <c r="I2" s="41"/>
      <c r="J2" s="67"/>
      <c r="K2" s="67"/>
      <c r="L2" s="67"/>
      <c r="M2" s="65"/>
      <c r="N2" s="65"/>
      <c r="O2" s="65"/>
      <c r="P2" s="65"/>
    </row>
    <row r="3" spans="1:23" ht="19.2" customHeight="1" thickBot="1" x14ac:dyDescent="0.3">
      <c r="B3" s="582" t="s">
        <v>292</v>
      </c>
      <c r="C3" s="583"/>
      <c r="D3" s="574" t="str">
        <f>'Anexa 3_Operator_total'!D2:F2</f>
        <v>zz.ll.aaa</v>
      </c>
      <c r="E3" s="575"/>
      <c r="F3" s="575"/>
      <c r="G3" s="576"/>
      <c r="H3" s="69"/>
      <c r="I3" s="67"/>
      <c r="J3" s="67"/>
      <c r="K3" s="67"/>
      <c r="L3" s="67"/>
      <c r="M3" s="65"/>
      <c r="N3" s="65"/>
      <c r="O3" s="65"/>
      <c r="P3" s="65"/>
    </row>
    <row r="4" spans="1:23" ht="15.6" x14ac:dyDescent="0.3">
      <c r="B4" s="69"/>
      <c r="C4" s="69"/>
      <c r="D4" s="175"/>
      <c r="E4" s="175"/>
      <c r="F4" s="175"/>
      <c r="G4" s="69"/>
      <c r="H4" s="69"/>
      <c r="I4" s="68"/>
      <c r="J4" s="68"/>
      <c r="K4" s="107"/>
      <c r="L4" s="68"/>
      <c r="M4" s="66"/>
      <c r="N4" s="66"/>
      <c r="O4" s="66"/>
      <c r="P4" s="66"/>
    </row>
    <row r="5" spans="1:23" ht="15.6" x14ac:dyDescent="0.3">
      <c r="B5" s="176" t="s">
        <v>282</v>
      </c>
      <c r="C5" s="69"/>
      <c r="D5" s="175"/>
      <c r="E5" s="175"/>
      <c r="F5" s="175"/>
      <c r="G5" s="69"/>
      <c r="H5" s="69"/>
      <c r="I5" s="68"/>
      <c r="J5" s="68"/>
      <c r="K5" s="107"/>
      <c r="L5" s="68"/>
      <c r="M5" s="66"/>
      <c r="N5" s="66"/>
      <c r="O5" s="66"/>
      <c r="P5" s="66"/>
    </row>
    <row r="6" spans="1:23" ht="16.2" customHeight="1" thickBot="1" x14ac:dyDescent="0.3"/>
    <row r="7" spans="1:23" ht="27" customHeight="1" thickBot="1" x14ac:dyDescent="0.3">
      <c r="A7" s="584" t="s">
        <v>0</v>
      </c>
      <c r="B7" s="813" t="s">
        <v>359</v>
      </c>
      <c r="C7" s="587" t="s">
        <v>8</v>
      </c>
      <c r="D7" s="590" t="s">
        <v>311</v>
      </c>
      <c r="E7" s="591"/>
      <c r="F7" s="591"/>
      <c r="G7" s="591"/>
      <c r="H7" s="591"/>
      <c r="I7" s="591"/>
      <c r="J7" s="591"/>
      <c r="K7" s="591"/>
      <c r="L7" s="591"/>
      <c r="M7" s="591"/>
      <c r="N7" s="591"/>
      <c r="O7" s="591"/>
      <c r="P7" s="591"/>
      <c r="Q7" s="591"/>
      <c r="R7" s="591"/>
      <c r="S7" s="591"/>
      <c r="T7" s="591"/>
      <c r="U7" s="591"/>
      <c r="V7" s="591"/>
      <c r="W7" s="592"/>
    </row>
    <row r="8" spans="1:23" ht="13.2" customHeight="1" x14ac:dyDescent="0.25">
      <c r="A8" s="585"/>
      <c r="B8" s="814"/>
      <c r="C8" s="588"/>
      <c r="D8" s="593" t="s">
        <v>300</v>
      </c>
      <c r="E8" s="594"/>
      <c r="F8" s="594"/>
      <c r="G8" s="594"/>
      <c r="H8" s="595"/>
      <c r="I8" s="596" t="s">
        <v>349</v>
      </c>
      <c r="J8" s="551"/>
      <c r="K8" s="597"/>
      <c r="L8" s="596" t="s">
        <v>304</v>
      </c>
      <c r="M8" s="551"/>
      <c r="N8" s="597"/>
      <c r="O8" s="596" t="s">
        <v>306</v>
      </c>
      <c r="P8" s="551"/>
      <c r="Q8" s="597"/>
      <c r="R8" s="551" t="s">
        <v>7</v>
      </c>
      <c r="S8" s="551"/>
      <c r="T8" s="597"/>
      <c r="U8" s="551" t="s">
        <v>305</v>
      </c>
      <c r="V8" s="551"/>
      <c r="W8" s="597"/>
    </row>
    <row r="9" spans="1:23" ht="13.2" customHeight="1" x14ac:dyDescent="0.25">
      <c r="A9" s="585"/>
      <c r="B9" s="814"/>
      <c r="C9" s="588"/>
      <c r="D9" s="600" t="s">
        <v>18</v>
      </c>
      <c r="E9" s="602" t="s">
        <v>76</v>
      </c>
      <c r="F9" s="586" t="s">
        <v>77</v>
      </c>
      <c r="G9" s="603"/>
      <c r="H9" s="604"/>
      <c r="I9" s="598"/>
      <c r="J9" s="552"/>
      <c r="K9" s="599"/>
      <c r="L9" s="598"/>
      <c r="M9" s="552"/>
      <c r="N9" s="599"/>
      <c r="O9" s="598"/>
      <c r="P9" s="552"/>
      <c r="Q9" s="599"/>
      <c r="R9" s="552"/>
      <c r="S9" s="552"/>
      <c r="T9" s="599"/>
      <c r="U9" s="552"/>
      <c r="V9" s="552"/>
      <c r="W9" s="599"/>
    </row>
    <row r="10" spans="1:23" ht="36" x14ac:dyDescent="0.25">
      <c r="A10" s="585"/>
      <c r="B10" s="814"/>
      <c r="C10" s="589"/>
      <c r="D10" s="601"/>
      <c r="E10" s="602"/>
      <c r="F10" s="324" t="s">
        <v>86</v>
      </c>
      <c r="G10" s="324" t="s">
        <v>88</v>
      </c>
      <c r="H10" s="325" t="s">
        <v>87</v>
      </c>
      <c r="I10" s="326" t="s">
        <v>18</v>
      </c>
      <c r="J10" s="464" t="s">
        <v>76</v>
      </c>
      <c r="K10" s="463" t="s">
        <v>77</v>
      </c>
      <c r="L10" s="462" t="s">
        <v>18</v>
      </c>
      <c r="M10" s="464" t="s">
        <v>76</v>
      </c>
      <c r="N10" s="327" t="s">
        <v>77</v>
      </c>
      <c r="O10" s="462" t="s">
        <v>18</v>
      </c>
      <c r="P10" s="464" t="s">
        <v>76</v>
      </c>
      <c r="Q10" s="327" t="s">
        <v>77</v>
      </c>
      <c r="R10" s="326" t="s">
        <v>18</v>
      </c>
      <c r="S10" s="464" t="s">
        <v>76</v>
      </c>
      <c r="T10" s="327" t="s">
        <v>77</v>
      </c>
      <c r="U10" s="326" t="s">
        <v>18</v>
      </c>
      <c r="V10" s="464" t="s">
        <v>76</v>
      </c>
      <c r="W10" s="327" t="s">
        <v>77</v>
      </c>
    </row>
    <row r="11" spans="1:23" ht="13.8" thickBot="1" x14ac:dyDescent="0.3">
      <c r="A11" s="78">
        <v>0</v>
      </c>
      <c r="B11" s="82">
        <v>1</v>
      </c>
      <c r="C11" s="150">
        <v>2</v>
      </c>
      <c r="D11" s="83">
        <v>3</v>
      </c>
      <c r="E11" s="79">
        <v>4</v>
      </c>
      <c r="F11" s="79">
        <v>5</v>
      </c>
      <c r="G11" s="79">
        <v>6</v>
      </c>
      <c r="H11" s="84">
        <v>7</v>
      </c>
      <c r="I11" s="79">
        <v>8</v>
      </c>
      <c r="J11" s="80">
        <v>9</v>
      </c>
      <c r="K11" s="85">
        <v>10</v>
      </c>
      <c r="L11" s="83">
        <v>11</v>
      </c>
      <c r="M11" s="80">
        <v>12</v>
      </c>
      <c r="N11" s="81">
        <v>13</v>
      </c>
      <c r="O11" s="83">
        <v>14</v>
      </c>
      <c r="P11" s="80">
        <v>15</v>
      </c>
      <c r="Q11" s="81">
        <v>16</v>
      </c>
      <c r="R11" s="79">
        <v>17</v>
      </c>
      <c r="S11" s="80">
        <v>18</v>
      </c>
      <c r="T11" s="81">
        <v>19</v>
      </c>
      <c r="U11" s="79">
        <v>20</v>
      </c>
      <c r="V11" s="80">
        <v>21</v>
      </c>
      <c r="W11" s="81">
        <v>22</v>
      </c>
    </row>
    <row r="12" spans="1:23" ht="28.8" customHeight="1" thickBot="1" x14ac:dyDescent="0.3">
      <c r="A12" s="257"/>
      <c r="B12" s="856" t="s">
        <v>338</v>
      </c>
      <c r="C12" s="258" t="s">
        <v>26</v>
      </c>
      <c r="D12" s="259"/>
      <c r="E12" s="260"/>
      <c r="F12" s="375">
        <f>G12+H12</f>
        <v>0</v>
      </c>
      <c r="G12" s="376"/>
      <c r="H12" s="214"/>
      <c r="I12" s="261"/>
      <c r="J12" s="262"/>
      <c r="K12" s="263"/>
      <c r="L12" s="264"/>
      <c r="M12" s="262"/>
      <c r="N12" s="265"/>
      <c r="O12" s="264"/>
      <c r="P12" s="262"/>
      <c r="Q12" s="265"/>
      <c r="R12" s="261"/>
      <c r="S12" s="262"/>
      <c r="T12" s="265"/>
      <c r="U12" s="261"/>
      <c r="V12" s="262"/>
      <c r="W12" s="265"/>
    </row>
    <row r="13" spans="1:23" ht="13.8" thickBot="1" x14ac:dyDescent="0.3">
      <c r="A13" s="267"/>
      <c r="B13" s="856" t="s">
        <v>342</v>
      </c>
      <c r="C13" s="258" t="s">
        <v>26</v>
      </c>
      <c r="D13" s="268"/>
      <c r="E13" s="269"/>
      <c r="F13" s="377"/>
      <c r="G13" s="378" t="e">
        <f>SUM(K13,N13,Q13,#REF!)</f>
        <v>#REF!</v>
      </c>
      <c r="H13" s="271"/>
      <c r="I13" s="270"/>
      <c r="J13" s="272"/>
      <c r="K13" s="273"/>
      <c r="L13" s="274"/>
      <c r="M13" s="272"/>
      <c r="N13" s="275"/>
      <c r="O13" s="274"/>
      <c r="P13" s="272"/>
      <c r="Q13" s="275"/>
      <c r="R13" s="270"/>
      <c r="S13" s="272"/>
      <c r="T13" s="374" t="e">
        <f>100%-G13</f>
        <v>#REF!</v>
      </c>
      <c r="U13" s="270"/>
      <c r="V13" s="272"/>
      <c r="W13" s="374">
        <f>100%-J13</f>
        <v>1</v>
      </c>
    </row>
    <row r="14" spans="1:23" ht="25.2" customHeight="1" x14ac:dyDescent="0.25">
      <c r="A14" s="669" t="s">
        <v>19</v>
      </c>
      <c r="B14" s="668" t="s">
        <v>85</v>
      </c>
      <c r="C14" s="174" t="s">
        <v>69</v>
      </c>
      <c r="D14" s="817">
        <f t="shared" ref="D14:W14" si="0">D15+D29+D34+D35+D36+D37+D38</f>
        <v>0</v>
      </c>
      <c r="E14" s="818">
        <f t="shared" si="0"/>
        <v>0</v>
      </c>
      <c r="F14" s="818">
        <f t="shared" si="0"/>
        <v>0</v>
      </c>
      <c r="G14" s="818">
        <f t="shared" si="0"/>
        <v>0</v>
      </c>
      <c r="H14" s="819">
        <f t="shared" si="0"/>
        <v>0</v>
      </c>
      <c r="I14" s="820">
        <f t="shared" si="0"/>
        <v>0</v>
      </c>
      <c r="J14" s="818">
        <f t="shared" si="0"/>
        <v>0</v>
      </c>
      <c r="K14" s="821">
        <f t="shared" si="0"/>
        <v>0</v>
      </c>
      <c r="L14" s="817">
        <f t="shared" si="0"/>
        <v>0</v>
      </c>
      <c r="M14" s="818">
        <f t="shared" si="0"/>
        <v>0</v>
      </c>
      <c r="N14" s="819">
        <f t="shared" si="0"/>
        <v>0</v>
      </c>
      <c r="O14" s="820">
        <f t="shared" si="0"/>
        <v>0</v>
      </c>
      <c r="P14" s="818">
        <f t="shared" si="0"/>
        <v>0</v>
      </c>
      <c r="Q14" s="819">
        <f t="shared" si="0"/>
        <v>0</v>
      </c>
      <c r="R14" s="820">
        <f t="shared" si="0"/>
        <v>0</v>
      </c>
      <c r="S14" s="818">
        <f t="shared" si="0"/>
        <v>0</v>
      </c>
      <c r="T14" s="819">
        <f t="shared" si="0"/>
        <v>0</v>
      </c>
      <c r="U14" s="820">
        <f t="shared" si="0"/>
        <v>0</v>
      </c>
      <c r="V14" s="818">
        <f t="shared" si="0"/>
        <v>0</v>
      </c>
      <c r="W14" s="819">
        <f t="shared" si="0"/>
        <v>0</v>
      </c>
    </row>
    <row r="15" spans="1:23" ht="18.600000000000001" customHeight="1" x14ac:dyDescent="0.25">
      <c r="A15" s="40" t="s">
        <v>78</v>
      </c>
      <c r="B15" s="857" t="s">
        <v>294</v>
      </c>
      <c r="C15" s="104" t="s">
        <v>69</v>
      </c>
      <c r="D15" s="822">
        <f>D16+D17+D18+D19</f>
        <v>0</v>
      </c>
      <c r="E15" s="823">
        <f t="shared" ref="E15:J15" si="1">E16+E17+E18+E19</f>
        <v>0</v>
      </c>
      <c r="F15" s="823">
        <f t="shared" si="1"/>
        <v>0</v>
      </c>
      <c r="G15" s="823">
        <f t="shared" si="1"/>
        <v>0</v>
      </c>
      <c r="H15" s="824">
        <f t="shared" si="1"/>
        <v>0</v>
      </c>
      <c r="I15" s="825">
        <f t="shared" si="1"/>
        <v>0</v>
      </c>
      <c r="J15" s="823">
        <f t="shared" si="1"/>
        <v>0</v>
      </c>
      <c r="K15" s="826">
        <f>K16+K17+K18+K19</f>
        <v>0</v>
      </c>
      <c r="L15" s="822">
        <f t="shared" ref="L15:W15" si="2">L16+L17+L18+L19</f>
        <v>0</v>
      </c>
      <c r="M15" s="823">
        <f t="shared" si="2"/>
        <v>0</v>
      </c>
      <c r="N15" s="824">
        <f t="shared" si="2"/>
        <v>0</v>
      </c>
      <c r="O15" s="825">
        <f t="shared" si="2"/>
        <v>0</v>
      </c>
      <c r="P15" s="823">
        <f t="shared" si="2"/>
        <v>0</v>
      </c>
      <c r="Q15" s="824">
        <f t="shared" si="2"/>
        <v>0</v>
      </c>
      <c r="R15" s="825">
        <f t="shared" si="2"/>
        <v>0</v>
      </c>
      <c r="S15" s="823">
        <f t="shared" si="2"/>
        <v>0</v>
      </c>
      <c r="T15" s="824">
        <f t="shared" si="2"/>
        <v>0</v>
      </c>
      <c r="U15" s="825">
        <f t="shared" si="2"/>
        <v>0</v>
      </c>
      <c r="V15" s="823">
        <f t="shared" si="2"/>
        <v>0</v>
      </c>
      <c r="W15" s="824">
        <f t="shared" si="2"/>
        <v>0</v>
      </c>
    </row>
    <row r="16" spans="1:23" x14ac:dyDescent="0.25">
      <c r="A16" s="38"/>
      <c r="B16" s="96" t="s">
        <v>2</v>
      </c>
      <c r="C16" s="104" t="s">
        <v>69</v>
      </c>
      <c r="D16" s="827"/>
      <c r="E16" s="823">
        <f>J16+M16+P16</f>
        <v>0</v>
      </c>
      <c r="F16" s="823">
        <f>D16-E16</f>
        <v>0</v>
      </c>
      <c r="G16" s="823">
        <f>F16*$G$52</f>
        <v>0</v>
      </c>
      <c r="H16" s="824">
        <f>F16-G16</f>
        <v>0</v>
      </c>
      <c r="I16" s="825">
        <f>J16+K16</f>
        <v>0</v>
      </c>
      <c r="J16" s="828"/>
      <c r="K16" s="829"/>
      <c r="L16" s="822">
        <f>M16+N16</f>
        <v>0</v>
      </c>
      <c r="M16" s="828"/>
      <c r="N16" s="830"/>
      <c r="O16" s="825">
        <f>P16+Q16</f>
        <v>0</v>
      </c>
      <c r="P16" s="828"/>
      <c r="Q16" s="830"/>
      <c r="R16" s="825">
        <f>S16+T16</f>
        <v>0</v>
      </c>
      <c r="S16" s="828"/>
      <c r="T16" s="830"/>
      <c r="U16" s="825">
        <f>V16+W16</f>
        <v>0</v>
      </c>
      <c r="V16" s="828"/>
      <c r="W16" s="830"/>
    </row>
    <row r="17" spans="1:23" ht="26.4" x14ac:dyDescent="0.25">
      <c r="A17" s="38"/>
      <c r="B17" s="96" t="s">
        <v>53</v>
      </c>
      <c r="C17" s="104" t="s">
        <v>69</v>
      </c>
      <c r="D17" s="827"/>
      <c r="E17" s="823">
        <f>J17+M17+P17</f>
        <v>0</v>
      </c>
      <c r="F17" s="823">
        <f>D17-E17</f>
        <v>0</v>
      </c>
      <c r="G17" s="823">
        <f>F17*$G$52</f>
        <v>0</v>
      </c>
      <c r="H17" s="824">
        <f>F17-G17</f>
        <v>0</v>
      </c>
      <c r="I17" s="825">
        <f>J17+K17</f>
        <v>0</v>
      </c>
      <c r="J17" s="828"/>
      <c r="K17" s="829"/>
      <c r="L17" s="822">
        <f>M17+N17</f>
        <v>0</v>
      </c>
      <c r="M17" s="828"/>
      <c r="N17" s="830"/>
      <c r="O17" s="825">
        <f t="shared" ref="O17:O18" si="3">P17+Q17</f>
        <v>0</v>
      </c>
      <c r="P17" s="828"/>
      <c r="Q17" s="830"/>
      <c r="R17" s="825">
        <f>S17+T17</f>
        <v>0</v>
      </c>
      <c r="S17" s="828"/>
      <c r="T17" s="830"/>
      <c r="U17" s="825">
        <f>V17+W17</f>
        <v>0</v>
      </c>
      <c r="V17" s="828"/>
      <c r="W17" s="830"/>
    </row>
    <row r="18" spans="1:23" ht="39.6" x14ac:dyDescent="0.25">
      <c r="A18" s="38"/>
      <c r="B18" s="96" t="s">
        <v>35</v>
      </c>
      <c r="C18" s="104" t="s">
        <v>69</v>
      </c>
      <c r="D18" s="827"/>
      <c r="E18" s="823">
        <f>J18+M18+P18</f>
        <v>0</v>
      </c>
      <c r="F18" s="823">
        <f>D18-E18</f>
        <v>0</v>
      </c>
      <c r="G18" s="823">
        <f>F18*$G$52</f>
        <v>0</v>
      </c>
      <c r="H18" s="824">
        <f>F18-G18</f>
        <v>0</v>
      </c>
      <c r="I18" s="825">
        <f>J18+K18</f>
        <v>0</v>
      </c>
      <c r="J18" s="828"/>
      <c r="K18" s="829"/>
      <c r="L18" s="822">
        <f>M18+N18</f>
        <v>0</v>
      </c>
      <c r="M18" s="828"/>
      <c r="N18" s="830"/>
      <c r="O18" s="825">
        <f t="shared" si="3"/>
        <v>0</v>
      </c>
      <c r="P18" s="828"/>
      <c r="Q18" s="830"/>
      <c r="R18" s="825">
        <f>S18+T18</f>
        <v>0</v>
      </c>
      <c r="S18" s="828"/>
      <c r="T18" s="830"/>
      <c r="U18" s="825">
        <f>V18+W18</f>
        <v>0</v>
      </c>
      <c r="V18" s="828"/>
      <c r="W18" s="830"/>
    </row>
    <row r="19" spans="1:23" x14ac:dyDescent="0.25">
      <c r="A19" s="38"/>
      <c r="B19" s="96" t="s">
        <v>54</v>
      </c>
      <c r="C19" s="104" t="s">
        <v>69</v>
      </c>
      <c r="D19" s="822">
        <f t="shared" ref="D19:W19" si="4">D22+D23+D24+D25+D26+D27</f>
        <v>0</v>
      </c>
      <c r="E19" s="823">
        <f t="shared" si="4"/>
        <v>0</v>
      </c>
      <c r="F19" s="823">
        <f t="shared" si="4"/>
        <v>0</v>
      </c>
      <c r="G19" s="823">
        <f t="shared" si="4"/>
        <v>0</v>
      </c>
      <c r="H19" s="824">
        <f t="shared" si="4"/>
        <v>0</v>
      </c>
      <c r="I19" s="825">
        <f t="shared" si="4"/>
        <v>0</v>
      </c>
      <c r="J19" s="823">
        <f t="shared" si="4"/>
        <v>0</v>
      </c>
      <c r="K19" s="826">
        <f t="shared" si="4"/>
        <v>0</v>
      </c>
      <c r="L19" s="822">
        <f t="shared" si="4"/>
        <v>0</v>
      </c>
      <c r="M19" s="823">
        <f t="shared" si="4"/>
        <v>0</v>
      </c>
      <c r="N19" s="824">
        <f t="shared" si="4"/>
        <v>0</v>
      </c>
      <c r="O19" s="825">
        <f t="shared" si="4"/>
        <v>0</v>
      </c>
      <c r="P19" s="823">
        <f t="shared" si="4"/>
        <v>0</v>
      </c>
      <c r="Q19" s="824">
        <f t="shared" si="4"/>
        <v>0</v>
      </c>
      <c r="R19" s="825">
        <f t="shared" si="4"/>
        <v>0</v>
      </c>
      <c r="S19" s="823">
        <f t="shared" si="4"/>
        <v>0</v>
      </c>
      <c r="T19" s="824">
        <f t="shared" si="4"/>
        <v>0</v>
      </c>
      <c r="U19" s="825">
        <f t="shared" si="4"/>
        <v>0</v>
      </c>
      <c r="V19" s="823">
        <f t="shared" si="4"/>
        <v>0</v>
      </c>
      <c r="W19" s="824">
        <f t="shared" si="4"/>
        <v>0</v>
      </c>
    </row>
    <row r="20" spans="1:23" x14ac:dyDescent="0.25">
      <c r="A20" s="38"/>
      <c r="B20" s="97" t="s">
        <v>34</v>
      </c>
      <c r="C20" s="104" t="s">
        <v>69</v>
      </c>
      <c r="D20" s="827"/>
      <c r="E20" s="823">
        <f>J20+M20+P20</f>
        <v>0</v>
      </c>
      <c r="F20" s="823">
        <f>D20-E20</f>
        <v>0</v>
      </c>
      <c r="G20" s="823">
        <f t="shared" ref="G20:G27" si="5">F20*$G$52</f>
        <v>0</v>
      </c>
      <c r="H20" s="824">
        <f>F20-G20</f>
        <v>0</v>
      </c>
      <c r="I20" s="825">
        <f>J20+K20</f>
        <v>0</v>
      </c>
      <c r="J20" s="828"/>
      <c r="K20" s="829"/>
      <c r="L20" s="822">
        <f>M20+N20</f>
        <v>0</v>
      </c>
      <c r="M20" s="828"/>
      <c r="N20" s="830"/>
      <c r="O20" s="825">
        <f t="shared" ref="O20:O22" si="6">P20+Q20</f>
        <v>0</v>
      </c>
      <c r="P20" s="828"/>
      <c r="Q20" s="830"/>
      <c r="R20" s="825">
        <f t="shared" ref="R20:R28" si="7">S20+T20</f>
        <v>0</v>
      </c>
      <c r="S20" s="828"/>
      <c r="T20" s="830"/>
      <c r="U20" s="825">
        <f t="shared" ref="U20:U28" si="8">V20+W20</f>
        <v>0</v>
      </c>
      <c r="V20" s="828"/>
      <c r="W20" s="830"/>
    </row>
    <row r="21" spans="1:23" x14ac:dyDescent="0.25">
      <c r="A21" s="38"/>
      <c r="B21" s="97" t="s">
        <v>36</v>
      </c>
      <c r="C21" s="104" t="s">
        <v>69</v>
      </c>
      <c r="D21" s="827"/>
      <c r="E21" s="823">
        <f t="shared" ref="E21:E26" si="9">J21+M21+P21</f>
        <v>0</v>
      </c>
      <c r="F21" s="823">
        <f t="shared" ref="F21:F27" si="10">D21-E21</f>
        <v>0</v>
      </c>
      <c r="G21" s="823">
        <f t="shared" si="5"/>
        <v>0</v>
      </c>
      <c r="H21" s="824">
        <f t="shared" ref="H21:H28" si="11">F21-G21</f>
        <v>0</v>
      </c>
      <c r="I21" s="825">
        <f t="shared" ref="I21:I27" si="12">J21+K21</f>
        <v>0</v>
      </c>
      <c r="J21" s="828"/>
      <c r="K21" s="829"/>
      <c r="L21" s="822">
        <f t="shared" ref="L21:L28" si="13">M21+N21</f>
        <v>0</v>
      </c>
      <c r="M21" s="828"/>
      <c r="N21" s="830"/>
      <c r="O21" s="825">
        <f t="shared" si="6"/>
        <v>0</v>
      </c>
      <c r="P21" s="828"/>
      <c r="Q21" s="830"/>
      <c r="R21" s="825">
        <f t="shared" si="7"/>
        <v>0</v>
      </c>
      <c r="S21" s="828"/>
      <c r="T21" s="830"/>
      <c r="U21" s="825">
        <f t="shared" si="8"/>
        <v>0</v>
      </c>
      <c r="V21" s="828"/>
      <c r="W21" s="830"/>
    </row>
    <row r="22" spans="1:23" x14ac:dyDescent="0.25">
      <c r="A22" s="38"/>
      <c r="B22" s="97" t="s">
        <v>55</v>
      </c>
      <c r="C22" s="104" t="s">
        <v>69</v>
      </c>
      <c r="D22" s="827"/>
      <c r="E22" s="823">
        <f t="shared" si="9"/>
        <v>0</v>
      </c>
      <c r="F22" s="823">
        <f t="shared" si="10"/>
        <v>0</v>
      </c>
      <c r="G22" s="823">
        <f t="shared" si="5"/>
        <v>0</v>
      </c>
      <c r="H22" s="824">
        <f t="shared" si="11"/>
        <v>0</v>
      </c>
      <c r="I22" s="825">
        <f t="shared" si="12"/>
        <v>0</v>
      </c>
      <c r="J22" s="828"/>
      <c r="K22" s="829"/>
      <c r="L22" s="822">
        <f t="shared" si="13"/>
        <v>0</v>
      </c>
      <c r="M22" s="828"/>
      <c r="N22" s="830"/>
      <c r="O22" s="825">
        <f t="shared" si="6"/>
        <v>0</v>
      </c>
      <c r="P22" s="828"/>
      <c r="Q22" s="830"/>
      <c r="R22" s="825">
        <f t="shared" si="7"/>
        <v>0</v>
      </c>
      <c r="S22" s="828"/>
      <c r="T22" s="830"/>
      <c r="U22" s="825">
        <f t="shared" si="8"/>
        <v>0</v>
      </c>
      <c r="V22" s="828"/>
      <c r="W22" s="830"/>
    </row>
    <row r="23" spans="1:23" x14ac:dyDescent="0.25">
      <c r="A23" s="38"/>
      <c r="B23" s="97" t="s">
        <v>266</v>
      </c>
      <c r="C23" s="104" t="s">
        <v>69</v>
      </c>
      <c r="D23" s="827"/>
      <c r="E23" s="823">
        <f t="shared" si="9"/>
        <v>0</v>
      </c>
      <c r="F23" s="823">
        <f t="shared" si="10"/>
        <v>0</v>
      </c>
      <c r="G23" s="823">
        <f t="shared" si="5"/>
        <v>0</v>
      </c>
      <c r="H23" s="824">
        <f t="shared" si="11"/>
        <v>0</v>
      </c>
      <c r="I23" s="825">
        <f t="shared" si="12"/>
        <v>0</v>
      </c>
      <c r="J23" s="828"/>
      <c r="K23" s="829"/>
      <c r="L23" s="822">
        <f t="shared" si="13"/>
        <v>0</v>
      </c>
      <c r="M23" s="828"/>
      <c r="N23" s="830"/>
      <c r="O23" s="825">
        <f>P23+Q23</f>
        <v>0</v>
      </c>
      <c r="P23" s="828"/>
      <c r="Q23" s="830"/>
      <c r="R23" s="825">
        <f t="shared" si="7"/>
        <v>0</v>
      </c>
      <c r="S23" s="828"/>
      <c r="T23" s="830"/>
      <c r="U23" s="825">
        <f t="shared" si="8"/>
        <v>0</v>
      </c>
      <c r="V23" s="828"/>
      <c r="W23" s="830"/>
    </row>
    <row r="24" spans="1:23" x14ac:dyDescent="0.25">
      <c r="A24" s="38"/>
      <c r="B24" s="97" t="s">
        <v>3</v>
      </c>
      <c r="C24" s="104" t="s">
        <v>69</v>
      </c>
      <c r="D24" s="827"/>
      <c r="E24" s="823">
        <f t="shared" si="9"/>
        <v>0</v>
      </c>
      <c r="F24" s="823">
        <f t="shared" si="10"/>
        <v>0</v>
      </c>
      <c r="G24" s="823">
        <f t="shared" si="5"/>
        <v>0</v>
      </c>
      <c r="H24" s="824">
        <f t="shared" si="11"/>
        <v>0</v>
      </c>
      <c r="I24" s="825">
        <f t="shared" si="12"/>
        <v>0</v>
      </c>
      <c r="J24" s="828"/>
      <c r="K24" s="829"/>
      <c r="L24" s="822">
        <f t="shared" si="13"/>
        <v>0</v>
      </c>
      <c r="M24" s="828"/>
      <c r="N24" s="830"/>
      <c r="O24" s="825">
        <f t="shared" ref="O24:O28" si="14">P24+Q24</f>
        <v>0</v>
      </c>
      <c r="P24" s="828"/>
      <c r="Q24" s="830"/>
      <c r="R24" s="825">
        <f t="shared" si="7"/>
        <v>0</v>
      </c>
      <c r="S24" s="828"/>
      <c r="T24" s="830"/>
      <c r="U24" s="825">
        <f t="shared" si="8"/>
        <v>0</v>
      </c>
      <c r="V24" s="828"/>
      <c r="W24" s="830"/>
    </row>
    <row r="25" spans="1:23" x14ac:dyDescent="0.25">
      <c r="A25" s="38"/>
      <c r="B25" s="97" t="s">
        <v>4</v>
      </c>
      <c r="C25" s="104" t="s">
        <v>69</v>
      </c>
      <c r="D25" s="827"/>
      <c r="E25" s="823">
        <f t="shared" si="9"/>
        <v>0</v>
      </c>
      <c r="F25" s="823">
        <f t="shared" si="10"/>
        <v>0</v>
      </c>
      <c r="G25" s="823">
        <f t="shared" si="5"/>
        <v>0</v>
      </c>
      <c r="H25" s="824">
        <f t="shared" si="11"/>
        <v>0</v>
      </c>
      <c r="I25" s="825">
        <f t="shared" si="12"/>
        <v>0</v>
      </c>
      <c r="J25" s="828"/>
      <c r="K25" s="829"/>
      <c r="L25" s="822">
        <f t="shared" si="13"/>
        <v>0</v>
      </c>
      <c r="M25" s="828"/>
      <c r="N25" s="830"/>
      <c r="O25" s="825">
        <f t="shared" si="14"/>
        <v>0</v>
      </c>
      <c r="P25" s="828"/>
      <c r="Q25" s="830"/>
      <c r="R25" s="825">
        <f t="shared" si="7"/>
        <v>0</v>
      </c>
      <c r="S25" s="828"/>
      <c r="T25" s="830"/>
      <c r="U25" s="825">
        <f t="shared" si="8"/>
        <v>0</v>
      </c>
      <c r="V25" s="828"/>
      <c r="W25" s="830"/>
    </row>
    <row r="26" spans="1:23" x14ac:dyDescent="0.25">
      <c r="A26" s="38"/>
      <c r="B26" s="97" t="s">
        <v>37</v>
      </c>
      <c r="C26" s="104" t="s">
        <v>69</v>
      </c>
      <c r="D26" s="827"/>
      <c r="E26" s="823">
        <f t="shared" si="9"/>
        <v>0</v>
      </c>
      <c r="F26" s="823">
        <f t="shared" si="10"/>
        <v>0</v>
      </c>
      <c r="G26" s="823">
        <f t="shared" si="5"/>
        <v>0</v>
      </c>
      <c r="H26" s="824">
        <f t="shared" si="11"/>
        <v>0</v>
      </c>
      <c r="I26" s="825">
        <f t="shared" si="12"/>
        <v>0</v>
      </c>
      <c r="J26" s="828"/>
      <c r="K26" s="829"/>
      <c r="L26" s="822">
        <f t="shared" si="13"/>
        <v>0</v>
      </c>
      <c r="M26" s="828"/>
      <c r="N26" s="830"/>
      <c r="O26" s="825">
        <f t="shared" si="14"/>
        <v>0</v>
      </c>
      <c r="P26" s="828"/>
      <c r="Q26" s="830"/>
      <c r="R26" s="825">
        <f t="shared" si="7"/>
        <v>0</v>
      </c>
      <c r="S26" s="828"/>
      <c r="T26" s="830"/>
      <c r="U26" s="825">
        <f t="shared" si="8"/>
        <v>0</v>
      </c>
      <c r="V26" s="828"/>
      <c r="W26" s="830"/>
    </row>
    <row r="27" spans="1:23" x14ac:dyDescent="0.25">
      <c r="A27" s="38"/>
      <c r="B27" s="97" t="s">
        <v>38</v>
      </c>
      <c r="C27" s="104" t="s">
        <v>69</v>
      </c>
      <c r="D27" s="827"/>
      <c r="E27" s="823">
        <f>J27+M27+P27</f>
        <v>0</v>
      </c>
      <c r="F27" s="823">
        <f t="shared" si="10"/>
        <v>0</v>
      </c>
      <c r="G27" s="823">
        <f t="shared" si="5"/>
        <v>0</v>
      </c>
      <c r="H27" s="824">
        <f t="shared" si="11"/>
        <v>0</v>
      </c>
      <c r="I27" s="825">
        <f t="shared" si="12"/>
        <v>0</v>
      </c>
      <c r="J27" s="828"/>
      <c r="K27" s="829"/>
      <c r="L27" s="822">
        <f t="shared" si="13"/>
        <v>0</v>
      </c>
      <c r="M27" s="828"/>
      <c r="N27" s="830"/>
      <c r="O27" s="825">
        <f t="shared" si="14"/>
        <v>0</v>
      </c>
      <c r="P27" s="828"/>
      <c r="Q27" s="830"/>
      <c r="R27" s="825">
        <f t="shared" si="7"/>
        <v>0</v>
      </c>
      <c r="S27" s="828"/>
      <c r="T27" s="830"/>
      <c r="U27" s="825">
        <f t="shared" si="8"/>
        <v>0</v>
      </c>
      <c r="V27" s="828"/>
      <c r="W27" s="830"/>
    </row>
    <row r="28" spans="1:23" ht="39.6" x14ac:dyDescent="0.25">
      <c r="A28" s="38"/>
      <c r="B28" s="418" t="s">
        <v>284</v>
      </c>
      <c r="C28" s="104"/>
      <c r="D28" s="827"/>
      <c r="E28" s="823">
        <f>J28+M28+P28</f>
        <v>0</v>
      </c>
      <c r="F28" s="823">
        <f>D28-E28</f>
        <v>0</v>
      </c>
      <c r="G28" s="823"/>
      <c r="H28" s="824">
        <f t="shared" si="11"/>
        <v>0</v>
      </c>
      <c r="I28" s="825">
        <f>J28+K28</f>
        <v>0</v>
      </c>
      <c r="J28" s="828"/>
      <c r="K28" s="829"/>
      <c r="L28" s="822">
        <f t="shared" si="13"/>
        <v>0</v>
      </c>
      <c r="M28" s="828"/>
      <c r="N28" s="830"/>
      <c r="O28" s="825">
        <f t="shared" si="14"/>
        <v>0</v>
      </c>
      <c r="P28" s="828"/>
      <c r="Q28" s="830"/>
      <c r="R28" s="825">
        <f t="shared" si="7"/>
        <v>0</v>
      </c>
      <c r="S28" s="828"/>
      <c r="T28" s="830"/>
      <c r="U28" s="825">
        <f t="shared" si="8"/>
        <v>0</v>
      </c>
      <c r="V28" s="828"/>
      <c r="W28" s="830"/>
    </row>
    <row r="29" spans="1:23" x14ac:dyDescent="0.25">
      <c r="A29" s="38" t="s">
        <v>79</v>
      </c>
      <c r="B29" s="94" t="s">
        <v>42</v>
      </c>
      <c r="C29" s="104" t="s">
        <v>69</v>
      </c>
      <c r="D29" s="822">
        <f t="shared" ref="D29:W29" si="15">D30+D31+D33</f>
        <v>0</v>
      </c>
      <c r="E29" s="823">
        <f t="shared" si="15"/>
        <v>0</v>
      </c>
      <c r="F29" s="823">
        <f t="shared" si="15"/>
        <v>0</v>
      </c>
      <c r="G29" s="823">
        <f t="shared" si="15"/>
        <v>0</v>
      </c>
      <c r="H29" s="824">
        <f t="shared" si="15"/>
        <v>0</v>
      </c>
      <c r="I29" s="825">
        <f t="shared" si="15"/>
        <v>0</v>
      </c>
      <c r="J29" s="823">
        <f t="shared" si="15"/>
        <v>0</v>
      </c>
      <c r="K29" s="826">
        <f t="shared" si="15"/>
        <v>0</v>
      </c>
      <c r="L29" s="822">
        <f t="shared" si="15"/>
        <v>0</v>
      </c>
      <c r="M29" s="823">
        <f t="shared" si="15"/>
        <v>0</v>
      </c>
      <c r="N29" s="824">
        <f t="shared" si="15"/>
        <v>0</v>
      </c>
      <c r="O29" s="825">
        <f t="shared" si="15"/>
        <v>0</v>
      </c>
      <c r="P29" s="823">
        <f t="shared" si="15"/>
        <v>0</v>
      </c>
      <c r="Q29" s="824">
        <f t="shared" si="15"/>
        <v>0</v>
      </c>
      <c r="R29" s="825">
        <f t="shared" si="15"/>
        <v>0</v>
      </c>
      <c r="S29" s="823">
        <f t="shared" si="15"/>
        <v>0</v>
      </c>
      <c r="T29" s="824">
        <f t="shared" si="15"/>
        <v>0</v>
      </c>
      <c r="U29" s="825">
        <f t="shared" si="15"/>
        <v>0</v>
      </c>
      <c r="V29" s="823">
        <f t="shared" si="15"/>
        <v>0</v>
      </c>
      <c r="W29" s="824">
        <f t="shared" si="15"/>
        <v>0</v>
      </c>
    </row>
    <row r="30" spans="1:23" x14ac:dyDescent="0.25">
      <c r="A30" s="38"/>
      <c r="B30" s="96" t="s">
        <v>259</v>
      </c>
      <c r="C30" s="104" t="s">
        <v>69</v>
      </c>
      <c r="D30" s="831"/>
      <c r="E30" s="823">
        <f>J30+M30+P30</f>
        <v>0</v>
      </c>
      <c r="F30" s="823">
        <f>D30-E30</f>
        <v>0</v>
      </c>
      <c r="G30" s="823">
        <f>F30*$G$52</f>
        <v>0</v>
      </c>
      <c r="H30" s="824">
        <f>F30-G30</f>
        <v>0</v>
      </c>
      <c r="I30" s="825">
        <f>J30+K30</f>
        <v>0</v>
      </c>
      <c r="J30" s="832"/>
      <c r="K30" s="833"/>
      <c r="L30" s="822">
        <f>M30+N30</f>
        <v>0</v>
      </c>
      <c r="M30" s="828"/>
      <c r="N30" s="830"/>
      <c r="O30" s="825">
        <f>P30+Q30</f>
        <v>0</v>
      </c>
      <c r="P30" s="828"/>
      <c r="Q30" s="834"/>
      <c r="R30" s="825">
        <f>S30+T30</f>
        <v>0</v>
      </c>
      <c r="S30" s="828"/>
      <c r="T30" s="834"/>
      <c r="U30" s="825">
        <f>V30+W30</f>
        <v>0</v>
      </c>
      <c r="V30" s="828"/>
      <c r="W30" s="834"/>
    </row>
    <row r="31" spans="1:23" ht="26.4" x14ac:dyDescent="0.25">
      <c r="A31" s="92"/>
      <c r="B31" s="96" t="s">
        <v>295</v>
      </c>
      <c r="C31" s="104" t="s">
        <v>69</v>
      </c>
      <c r="D31" s="835"/>
      <c r="E31" s="823">
        <f t="shared" ref="E31" si="16">J31+M31+P31</f>
        <v>0</v>
      </c>
      <c r="F31" s="823">
        <f t="shared" ref="F31" si="17">D31-E31</f>
        <v>0</v>
      </c>
      <c r="G31" s="823">
        <f>F31*$G$52</f>
        <v>0</v>
      </c>
      <c r="H31" s="824">
        <f t="shared" ref="H31" si="18">F31-G31</f>
        <v>0</v>
      </c>
      <c r="I31" s="825">
        <f t="shared" ref="I31" si="19">J31+K31</f>
        <v>0</v>
      </c>
      <c r="J31" s="832"/>
      <c r="K31" s="833"/>
      <c r="L31" s="822">
        <f t="shared" ref="L31" si="20">M31+N31</f>
        <v>0</v>
      </c>
      <c r="M31" s="828"/>
      <c r="N31" s="830"/>
      <c r="O31" s="825">
        <f t="shared" ref="O31" si="21">P31+Q31</f>
        <v>0</v>
      </c>
      <c r="P31" s="828"/>
      <c r="Q31" s="834"/>
      <c r="R31" s="825">
        <f t="shared" ref="R31" si="22">S31+T31</f>
        <v>0</v>
      </c>
      <c r="S31" s="828"/>
      <c r="T31" s="834"/>
      <c r="U31" s="825">
        <f t="shared" ref="U31" si="23">V31+W31</f>
        <v>0</v>
      </c>
      <c r="V31" s="828"/>
      <c r="W31" s="834"/>
    </row>
    <row r="32" spans="1:23" ht="26.4" x14ac:dyDescent="0.25">
      <c r="A32" s="92"/>
      <c r="B32" s="96" t="s">
        <v>264</v>
      </c>
      <c r="C32" s="104" t="s">
        <v>69</v>
      </c>
      <c r="D32" s="835"/>
      <c r="E32" s="823"/>
      <c r="F32" s="823"/>
      <c r="G32" s="823"/>
      <c r="H32" s="824"/>
      <c r="I32" s="825"/>
      <c r="J32" s="832"/>
      <c r="K32" s="833"/>
      <c r="L32" s="822"/>
      <c r="M32" s="828"/>
      <c r="N32" s="830"/>
      <c r="O32" s="825"/>
      <c r="P32" s="828"/>
      <c r="Q32" s="834"/>
      <c r="R32" s="825"/>
      <c r="S32" s="828"/>
      <c r="T32" s="834"/>
      <c r="U32" s="825"/>
      <c r="V32" s="828"/>
      <c r="W32" s="834"/>
    </row>
    <row r="33" spans="1:23" ht="27.6" x14ac:dyDescent="0.25">
      <c r="A33" s="38"/>
      <c r="B33" s="96" t="s">
        <v>57</v>
      </c>
      <c r="C33" s="104" t="s">
        <v>69</v>
      </c>
      <c r="D33" s="836"/>
      <c r="E33" s="823">
        <f t="shared" ref="E33:E38" si="24">J33+M33+P33</f>
        <v>0</v>
      </c>
      <c r="F33" s="823">
        <f t="shared" ref="F33:F38" si="25">D33-E33</f>
        <v>0</v>
      </c>
      <c r="G33" s="823">
        <f t="shared" ref="G33:G38" si="26">F33*$G$52</f>
        <v>0</v>
      </c>
      <c r="H33" s="824">
        <f t="shared" ref="H33:H38" si="27">F33-G33</f>
        <v>0</v>
      </c>
      <c r="I33" s="825">
        <f t="shared" ref="I33:I38" si="28">J33+K33</f>
        <v>0</v>
      </c>
      <c r="J33" s="832"/>
      <c r="K33" s="833"/>
      <c r="L33" s="822">
        <f t="shared" ref="L33:L38" si="29">M33+N33</f>
        <v>0</v>
      </c>
      <c r="M33" s="828"/>
      <c r="N33" s="830"/>
      <c r="O33" s="825">
        <f t="shared" ref="O33:O38" si="30">P33+Q33</f>
        <v>0</v>
      </c>
      <c r="P33" s="828"/>
      <c r="Q33" s="834"/>
      <c r="R33" s="825">
        <f t="shared" ref="R33:R38" si="31">S33+T33</f>
        <v>0</v>
      </c>
      <c r="S33" s="828"/>
      <c r="T33" s="834"/>
      <c r="U33" s="825">
        <f t="shared" ref="U33:U38" si="32">V33+W33</f>
        <v>0</v>
      </c>
      <c r="V33" s="828"/>
      <c r="W33" s="834"/>
    </row>
    <row r="34" spans="1:23" ht="13.8" x14ac:dyDescent="0.25">
      <c r="A34" s="38" t="s">
        <v>80</v>
      </c>
      <c r="B34" s="858" t="s">
        <v>23</v>
      </c>
      <c r="C34" s="104" t="s">
        <v>69</v>
      </c>
      <c r="D34" s="831"/>
      <c r="E34" s="823">
        <f t="shared" si="24"/>
        <v>0</v>
      </c>
      <c r="F34" s="823">
        <f t="shared" si="25"/>
        <v>0</v>
      </c>
      <c r="G34" s="823">
        <f t="shared" si="26"/>
        <v>0</v>
      </c>
      <c r="H34" s="824">
        <f t="shared" si="27"/>
        <v>0</v>
      </c>
      <c r="I34" s="825">
        <f t="shared" si="28"/>
        <v>0</v>
      </c>
      <c r="J34" s="832"/>
      <c r="K34" s="833"/>
      <c r="L34" s="822">
        <f t="shared" si="29"/>
        <v>0</v>
      </c>
      <c r="M34" s="828"/>
      <c r="N34" s="830"/>
      <c r="O34" s="825">
        <f t="shared" si="30"/>
        <v>0</v>
      </c>
      <c r="P34" s="828"/>
      <c r="Q34" s="834"/>
      <c r="R34" s="825">
        <f t="shared" si="31"/>
        <v>0</v>
      </c>
      <c r="S34" s="828"/>
      <c r="T34" s="834"/>
      <c r="U34" s="825">
        <f t="shared" si="32"/>
        <v>0</v>
      </c>
      <c r="V34" s="828"/>
      <c r="W34" s="834"/>
    </row>
    <row r="35" spans="1:23" ht="13.8" x14ac:dyDescent="0.25">
      <c r="A35" s="38" t="s">
        <v>81</v>
      </c>
      <c r="B35" s="859" t="s">
        <v>40</v>
      </c>
      <c r="C35" s="104" t="s">
        <v>69</v>
      </c>
      <c r="D35" s="831"/>
      <c r="E35" s="823">
        <f t="shared" si="24"/>
        <v>0</v>
      </c>
      <c r="F35" s="823">
        <f t="shared" si="25"/>
        <v>0</v>
      </c>
      <c r="G35" s="823">
        <f t="shared" si="26"/>
        <v>0</v>
      </c>
      <c r="H35" s="824">
        <f t="shared" si="27"/>
        <v>0</v>
      </c>
      <c r="I35" s="825">
        <f t="shared" si="28"/>
        <v>0</v>
      </c>
      <c r="J35" s="832"/>
      <c r="K35" s="833"/>
      <c r="L35" s="822">
        <f t="shared" si="29"/>
        <v>0</v>
      </c>
      <c r="M35" s="828"/>
      <c r="N35" s="830"/>
      <c r="O35" s="825">
        <f t="shared" si="30"/>
        <v>0</v>
      </c>
      <c r="P35" s="828"/>
      <c r="Q35" s="834"/>
      <c r="R35" s="825">
        <f t="shared" si="31"/>
        <v>0</v>
      </c>
      <c r="S35" s="828"/>
      <c r="T35" s="834"/>
      <c r="U35" s="825">
        <f t="shared" si="32"/>
        <v>0</v>
      </c>
      <c r="V35" s="828"/>
      <c r="W35" s="834"/>
    </row>
    <row r="36" spans="1:23" ht="13.8" x14ac:dyDescent="0.25">
      <c r="A36" s="38" t="s">
        <v>82</v>
      </c>
      <c r="B36" s="857" t="s">
        <v>5</v>
      </c>
      <c r="C36" s="104" t="s">
        <v>69</v>
      </c>
      <c r="D36" s="831"/>
      <c r="E36" s="823">
        <f t="shared" si="24"/>
        <v>0</v>
      </c>
      <c r="F36" s="823">
        <f t="shared" si="25"/>
        <v>0</v>
      </c>
      <c r="G36" s="823">
        <f t="shared" si="26"/>
        <v>0</v>
      </c>
      <c r="H36" s="824">
        <f t="shared" si="27"/>
        <v>0</v>
      </c>
      <c r="I36" s="825">
        <f t="shared" si="28"/>
        <v>0</v>
      </c>
      <c r="J36" s="832"/>
      <c r="K36" s="833"/>
      <c r="L36" s="822">
        <f t="shared" si="29"/>
        <v>0</v>
      </c>
      <c r="M36" s="828"/>
      <c r="N36" s="830"/>
      <c r="O36" s="825">
        <f t="shared" si="30"/>
        <v>0</v>
      </c>
      <c r="P36" s="828"/>
      <c r="Q36" s="834"/>
      <c r="R36" s="825">
        <f t="shared" si="31"/>
        <v>0</v>
      </c>
      <c r="S36" s="828"/>
      <c r="T36" s="834"/>
      <c r="U36" s="825">
        <f t="shared" si="32"/>
        <v>0</v>
      </c>
      <c r="V36" s="828"/>
      <c r="W36" s="834"/>
    </row>
    <row r="37" spans="1:23" ht="13.8" x14ac:dyDescent="0.25">
      <c r="A37" s="42" t="s">
        <v>83</v>
      </c>
      <c r="B37" s="857" t="s">
        <v>6</v>
      </c>
      <c r="C37" s="104" t="s">
        <v>69</v>
      </c>
      <c r="D37" s="837"/>
      <c r="E37" s="823">
        <f t="shared" si="24"/>
        <v>0</v>
      </c>
      <c r="F37" s="823">
        <f t="shared" si="25"/>
        <v>0</v>
      </c>
      <c r="G37" s="823">
        <f t="shared" si="26"/>
        <v>0</v>
      </c>
      <c r="H37" s="824">
        <f t="shared" si="27"/>
        <v>0</v>
      </c>
      <c r="I37" s="825">
        <f t="shared" si="28"/>
        <v>0</v>
      </c>
      <c r="J37" s="832"/>
      <c r="K37" s="833"/>
      <c r="L37" s="822">
        <f t="shared" si="29"/>
        <v>0</v>
      </c>
      <c r="M37" s="828"/>
      <c r="N37" s="830"/>
      <c r="O37" s="825">
        <f t="shared" si="30"/>
        <v>0</v>
      </c>
      <c r="P37" s="828"/>
      <c r="Q37" s="834"/>
      <c r="R37" s="825">
        <f t="shared" si="31"/>
        <v>0</v>
      </c>
      <c r="S37" s="828"/>
      <c r="T37" s="834"/>
      <c r="U37" s="825">
        <f t="shared" si="32"/>
        <v>0</v>
      </c>
      <c r="V37" s="828"/>
      <c r="W37" s="834"/>
    </row>
    <row r="38" spans="1:23" ht="19.8" customHeight="1" thickBot="1" x14ac:dyDescent="0.3">
      <c r="A38" s="93" t="s">
        <v>84</v>
      </c>
      <c r="B38" s="860" t="s">
        <v>41</v>
      </c>
      <c r="C38" s="105" t="s">
        <v>69</v>
      </c>
      <c r="D38" s="838"/>
      <c r="E38" s="839">
        <f t="shared" si="24"/>
        <v>0</v>
      </c>
      <c r="F38" s="839">
        <f t="shared" si="25"/>
        <v>0</v>
      </c>
      <c r="G38" s="839">
        <f t="shared" si="26"/>
        <v>0</v>
      </c>
      <c r="H38" s="840">
        <f t="shared" si="27"/>
        <v>0</v>
      </c>
      <c r="I38" s="841">
        <f t="shared" si="28"/>
        <v>0</v>
      </c>
      <c r="J38" s="842"/>
      <c r="K38" s="843"/>
      <c r="L38" s="844">
        <f t="shared" si="29"/>
        <v>0</v>
      </c>
      <c r="M38" s="845"/>
      <c r="N38" s="846"/>
      <c r="O38" s="841">
        <f t="shared" si="30"/>
        <v>0</v>
      </c>
      <c r="P38" s="845"/>
      <c r="Q38" s="847"/>
      <c r="R38" s="841">
        <f t="shared" si="31"/>
        <v>0</v>
      </c>
      <c r="S38" s="845"/>
      <c r="T38" s="847"/>
      <c r="U38" s="841">
        <f t="shared" si="32"/>
        <v>0</v>
      </c>
      <c r="V38" s="845"/>
      <c r="W38" s="847"/>
    </row>
    <row r="39" spans="1:23" ht="19.2" customHeight="1" thickBot="1" x14ac:dyDescent="0.3">
      <c r="A39" s="441" t="s">
        <v>22</v>
      </c>
      <c r="B39" s="861" t="s">
        <v>95</v>
      </c>
      <c r="C39" s="431" t="s">
        <v>20</v>
      </c>
      <c r="D39" s="432"/>
      <c r="E39" s="433"/>
      <c r="F39" s="433"/>
      <c r="G39" s="433"/>
      <c r="H39" s="434"/>
      <c r="I39" s="435"/>
      <c r="J39" s="436"/>
      <c r="K39" s="437"/>
      <c r="L39" s="438"/>
      <c r="M39" s="436"/>
      <c r="N39" s="439"/>
      <c r="O39" s="435"/>
      <c r="P39" s="436"/>
      <c r="Q39" s="440"/>
      <c r="R39" s="435"/>
      <c r="S39" s="436"/>
      <c r="T39" s="440"/>
      <c r="U39" s="435"/>
      <c r="V39" s="436"/>
      <c r="W39" s="440"/>
    </row>
    <row r="41" spans="1:23" x14ac:dyDescent="0.25">
      <c r="B41" s="2" t="s">
        <v>337</v>
      </c>
    </row>
    <row r="43" spans="1:23" ht="14.4" thickBot="1" x14ac:dyDescent="0.3">
      <c r="W43" s="19" t="s">
        <v>303</v>
      </c>
    </row>
    <row r="44" spans="1:23" ht="13.8" x14ac:dyDescent="0.25">
      <c r="B44" s="577" t="s">
        <v>315</v>
      </c>
      <c r="C44" s="578"/>
      <c r="D44" s="579" t="str">
        <f>D2</f>
        <v>(Denumire operator economic solicitant)</v>
      </c>
      <c r="E44" s="580"/>
      <c r="F44" s="580"/>
      <c r="G44" s="581"/>
      <c r="W44" s="19"/>
    </row>
    <row r="45" spans="1:23" ht="14.4" thickBot="1" x14ac:dyDescent="0.3">
      <c r="B45" s="582" t="s">
        <v>292</v>
      </c>
      <c r="C45" s="583"/>
      <c r="D45" s="574" t="str">
        <f>D3</f>
        <v>zz.ll.aaa</v>
      </c>
      <c r="E45" s="575"/>
      <c r="F45" s="575"/>
      <c r="G45" s="576"/>
      <c r="W45" s="19"/>
    </row>
    <row r="46" spans="1:23" ht="13.8" thickBot="1" x14ac:dyDescent="0.3"/>
    <row r="47" spans="1:23" ht="27" customHeight="1" thickBot="1" x14ac:dyDescent="0.3">
      <c r="A47" s="584" t="s">
        <v>0</v>
      </c>
      <c r="B47" s="813" t="s">
        <v>359</v>
      </c>
      <c r="C47" s="587" t="s">
        <v>8</v>
      </c>
      <c r="D47" s="590" t="s">
        <v>299</v>
      </c>
      <c r="E47" s="591"/>
      <c r="F47" s="591"/>
      <c r="G47" s="591"/>
      <c r="H47" s="591"/>
      <c r="I47" s="591"/>
      <c r="J47" s="591"/>
      <c r="K47" s="591"/>
      <c r="L47" s="591"/>
      <c r="M47" s="591"/>
      <c r="N47" s="591"/>
      <c r="O47" s="591"/>
      <c r="P47" s="591"/>
      <c r="Q47" s="591"/>
      <c r="R47" s="591"/>
      <c r="S47" s="591"/>
      <c r="T47" s="591"/>
      <c r="U47" s="591"/>
      <c r="V47" s="591"/>
      <c r="W47" s="592"/>
    </row>
    <row r="48" spans="1:23" ht="17.399999999999999" customHeight="1" x14ac:dyDescent="0.25">
      <c r="A48" s="585"/>
      <c r="B48" s="814"/>
      <c r="C48" s="588"/>
      <c r="D48" s="593" t="s">
        <v>300</v>
      </c>
      <c r="E48" s="594"/>
      <c r="F48" s="594"/>
      <c r="G48" s="594"/>
      <c r="H48" s="595"/>
      <c r="I48" s="596" t="s">
        <v>349</v>
      </c>
      <c r="J48" s="551"/>
      <c r="K48" s="597"/>
      <c r="L48" s="596" t="s">
        <v>304</v>
      </c>
      <c r="M48" s="551"/>
      <c r="N48" s="597"/>
      <c r="O48" s="596" t="s">
        <v>306</v>
      </c>
      <c r="P48" s="551"/>
      <c r="Q48" s="597"/>
      <c r="R48" s="551" t="s">
        <v>7</v>
      </c>
      <c r="S48" s="551"/>
      <c r="T48" s="597"/>
      <c r="U48" s="551" t="s">
        <v>305</v>
      </c>
      <c r="V48" s="551"/>
      <c r="W48" s="597"/>
    </row>
    <row r="49" spans="1:23" ht="18" customHeight="1" x14ac:dyDescent="0.25">
      <c r="A49" s="585"/>
      <c r="B49" s="814"/>
      <c r="C49" s="588"/>
      <c r="D49" s="600" t="s">
        <v>18</v>
      </c>
      <c r="E49" s="602" t="s">
        <v>76</v>
      </c>
      <c r="F49" s="586" t="s">
        <v>77</v>
      </c>
      <c r="G49" s="603"/>
      <c r="H49" s="604"/>
      <c r="I49" s="598"/>
      <c r="J49" s="552"/>
      <c r="K49" s="599"/>
      <c r="L49" s="598"/>
      <c r="M49" s="552"/>
      <c r="N49" s="599"/>
      <c r="O49" s="598"/>
      <c r="P49" s="552"/>
      <c r="Q49" s="599"/>
      <c r="R49" s="552"/>
      <c r="S49" s="552"/>
      <c r="T49" s="599"/>
      <c r="U49" s="552"/>
      <c r="V49" s="552"/>
      <c r="W49" s="599"/>
    </row>
    <row r="50" spans="1:23" ht="37.950000000000003" customHeight="1" x14ac:dyDescent="0.25">
      <c r="A50" s="585"/>
      <c r="B50" s="814"/>
      <c r="C50" s="589"/>
      <c r="D50" s="601"/>
      <c r="E50" s="602"/>
      <c r="F50" s="324" t="s">
        <v>86</v>
      </c>
      <c r="G50" s="324" t="s">
        <v>88</v>
      </c>
      <c r="H50" s="325" t="s">
        <v>87</v>
      </c>
      <c r="I50" s="326" t="s">
        <v>18</v>
      </c>
      <c r="J50" s="395" t="s">
        <v>76</v>
      </c>
      <c r="K50" s="397" t="s">
        <v>77</v>
      </c>
      <c r="L50" s="396" t="s">
        <v>18</v>
      </c>
      <c r="M50" s="395" t="s">
        <v>76</v>
      </c>
      <c r="N50" s="327" t="s">
        <v>77</v>
      </c>
      <c r="O50" s="396" t="s">
        <v>18</v>
      </c>
      <c r="P50" s="395" t="s">
        <v>76</v>
      </c>
      <c r="Q50" s="327" t="s">
        <v>77</v>
      </c>
      <c r="R50" s="326" t="s">
        <v>18</v>
      </c>
      <c r="S50" s="395" t="s">
        <v>76</v>
      </c>
      <c r="T50" s="327" t="s">
        <v>77</v>
      </c>
      <c r="U50" s="326" t="s">
        <v>18</v>
      </c>
      <c r="V50" s="395" t="s">
        <v>76</v>
      </c>
      <c r="W50" s="327" t="s">
        <v>77</v>
      </c>
    </row>
    <row r="51" spans="1:23" s="30" customFormat="1" ht="14.4" customHeight="1" thickBot="1" x14ac:dyDescent="0.25">
      <c r="A51" s="78">
        <v>0</v>
      </c>
      <c r="B51" s="82">
        <v>1</v>
      </c>
      <c r="C51" s="150">
        <v>2</v>
      </c>
      <c r="D51" s="83">
        <v>3</v>
      </c>
      <c r="E51" s="79">
        <v>4</v>
      </c>
      <c r="F51" s="79">
        <v>5</v>
      </c>
      <c r="G51" s="79">
        <v>6</v>
      </c>
      <c r="H51" s="84">
        <v>7</v>
      </c>
      <c r="I51" s="79">
        <v>8</v>
      </c>
      <c r="J51" s="80">
        <v>9</v>
      </c>
      <c r="K51" s="85">
        <v>10</v>
      </c>
      <c r="L51" s="83">
        <v>11</v>
      </c>
      <c r="M51" s="80">
        <v>12</v>
      </c>
      <c r="N51" s="81">
        <v>13</v>
      </c>
      <c r="O51" s="83">
        <v>14</v>
      </c>
      <c r="P51" s="80">
        <v>15</v>
      </c>
      <c r="Q51" s="81">
        <v>16</v>
      </c>
      <c r="R51" s="79">
        <v>17</v>
      </c>
      <c r="S51" s="80">
        <v>18</v>
      </c>
      <c r="T51" s="81">
        <v>19</v>
      </c>
      <c r="U51" s="79">
        <v>20</v>
      </c>
      <c r="V51" s="80">
        <v>21</v>
      </c>
      <c r="W51" s="81">
        <v>22</v>
      </c>
    </row>
    <row r="52" spans="1:23" s="266" customFormat="1" ht="25.95" customHeight="1" thickBot="1" x14ac:dyDescent="0.3">
      <c r="A52" s="257"/>
      <c r="B52" s="856" t="s">
        <v>338</v>
      </c>
      <c r="C52" s="258" t="s">
        <v>26</v>
      </c>
      <c r="D52" s="259"/>
      <c r="E52" s="260"/>
      <c r="F52" s="375">
        <f>G52+H52</f>
        <v>0</v>
      </c>
      <c r="G52" s="376"/>
      <c r="H52" s="214"/>
      <c r="I52" s="261"/>
      <c r="J52" s="262"/>
      <c r="K52" s="263"/>
      <c r="L52" s="264"/>
      <c r="M52" s="262"/>
      <c r="N52" s="265"/>
      <c r="O52" s="264"/>
      <c r="P52" s="262"/>
      <c r="Q52" s="265"/>
      <c r="R52" s="261"/>
      <c r="S52" s="262"/>
      <c r="T52" s="265"/>
      <c r="U52" s="261"/>
      <c r="V52" s="262"/>
      <c r="W52" s="265"/>
    </row>
    <row r="53" spans="1:23" s="276" customFormat="1" ht="29.4" customHeight="1" thickBot="1" x14ac:dyDescent="0.3">
      <c r="A53" s="267"/>
      <c r="B53" s="856" t="s">
        <v>342</v>
      </c>
      <c r="C53" s="258" t="s">
        <v>26</v>
      </c>
      <c r="D53" s="268"/>
      <c r="E53" s="269"/>
      <c r="F53" s="377"/>
      <c r="G53" s="378" t="e">
        <f>SUM(K53,N53,Q53,#REF!)</f>
        <v>#REF!</v>
      </c>
      <c r="H53" s="271"/>
      <c r="I53" s="270"/>
      <c r="J53" s="272"/>
      <c r="K53" s="273"/>
      <c r="L53" s="274"/>
      <c r="M53" s="272"/>
      <c r="N53" s="275"/>
      <c r="O53" s="274"/>
      <c r="P53" s="272"/>
      <c r="Q53" s="275"/>
      <c r="R53" s="270"/>
      <c r="S53" s="272"/>
      <c r="T53" s="374" t="e">
        <f>100%-G53</f>
        <v>#REF!</v>
      </c>
      <c r="U53" s="270"/>
      <c r="V53" s="272"/>
      <c r="W53" s="374">
        <f>100%-J53</f>
        <v>1</v>
      </c>
    </row>
    <row r="54" spans="1:23" ht="13.8" x14ac:dyDescent="0.25">
      <c r="A54" s="162" t="s">
        <v>19</v>
      </c>
      <c r="B54" s="668" t="s">
        <v>85</v>
      </c>
      <c r="C54" s="174" t="s">
        <v>69</v>
      </c>
      <c r="D54" s="817">
        <f t="shared" ref="D54:I54" si="33">D55+D69+D74+D75+D76+D77+D78</f>
        <v>0</v>
      </c>
      <c r="E54" s="818">
        <f t="shared" si="33"/>
        <v>0</v>
      </c>
      <c r="F54" s="818">
        <f t="shared" si="33"/>
        <v>0</v>
      </c>
      <c r="G54" s="818">
        <f t="shared" si="33"/>
        <v>0</v>
      </c>
      <c r="H54" s="819">
        <f t="shared" si="33"/>
        <v>0</v>
      </c>
      <c r="I54" s="820">
        <f t="shared" si="33"/>
        <v>0</v>
      </c>
      <c r="J54" s="818">
        <f t="shared" ref="J54:Q54" si="34">J55+J69+J74+J75+J76+J77+J78</f>
        <v>0</v>
      </c>
      <c r="K54" s="821">
        <f t="shared" si="34"/>
        <v>0</v>
      </c>
      <c r="L54" s="817">
        <f t="shared" si="34"/>
        <v>0</v>
      </c>
      <c r="M54" s="818">
        <f t="shared" si="34"/>
        <v>0</v>
      </c>
      <c r="N54" s="819">
        <f t="shared" si="34"/>
        <v>0</v>
      </c>
      <c r="O54" s="820">
        <f t="shared" si="34"/>
        <v>0</v>
      </c>
      <c r="P54" s="818">
        <f t="shared" si="34"/>
        <v>0</v>
      </c>
      <c r="Q54" s="819">
        <f t="shared" si="34"/>
        <v>0</v>
      </c>
      <c r="R54" s="820">
        <f t="shared" ref="R54:T54" si="35">R55+R69+R74+R75+R76+R77+R78</f>
        <v>0</v>
      </c>
      <c r="S54" s="818">
        <f t="shared" si="35"/>
        <v>0</v>
      </c>
      <c r="T54" s="819">
        <f t="shared" si="35"/>
        <v>0</v>
      </c>
      <c r="U54" s="820">
        <f t="shared" ref="U54:W54" si="36">U55+U69+U74+U75+U76+U77+U78</f>
        <v>0</v>
      </c>
      <c r="V54" s="818">
        <f t="shared" si="36"/>
        <v>0</v>
      </c>
      <c r="W54" s="819">
        <f t="shared" si="36"/>
        <v>0</v>
      </c>
    </row>
    <row r="55" spans="1:23" ht="13.8" x14ac:dyDescent="0.25">
      <c r="A55" s="40" t="s">
        <v>78</v>
      </c>
      <c r="B55" s="857" t="s">
        <v>294</v>
      </c>
      <c r="C55" s="104" t="s">
        <v>69</v>
      </c>
      <c r="D55" s="822">
        <f>D56+D57+D58+D59</f>
        <v>0</v>
      </c>
      <c r="E55" s="823">
        <f t="shared" ref="E55:I55" si="37">E56+E57+E58+E59</f>
        <v>0</v>
      </c>
      <c r="F55" s="823">
        <f t="shared" si="37"/>
        <v>0</v>
      </c>
      <c r="G55" s="823">
        <f t="shared" si="37"/>
        <v>0</v>
      </c>
      <c r="H55" s="824">
        <f t="shared" si="37"/>
        <v>0</v>
      </c>
      <c r="I55" s="825">
        <f t="shared" si="37"/>
        <v>0</v>
      </c>
      <c r="J55" s="823">
        <f t="shared" ref="J55:Q55" si="38">J56+J57+J58+J59</f>
        <v>0</v>
      </c>
      <c r="K55" s="826">
        <f>K56+K57+K58+K59</f>
        <v>0</v>
      </c>
      <c r="L55" s="822">
        <f t="shared" si="38"/>
        <v>0</v>
      </c>
      <c r="M55" s="823">
        <f t="shared" si="38"/>
        <v>0</v>
      </c>
      <c r="N55" s="824">
        <f t="shared" si="38"/>
        <v>0</v>
      </c>
      <c r="O55" s="825">
        <f t="shared" si="38"/>
        <v>0</v>
      </c>
      <c r="P55" s="823">
        <f t="shared" si="38"/>
        <v>0</v>
      </c>
      <c r="Q55" s="824">
        <f t="shared" si="38"/>
        <v>0</v>
      </c>
      <c r="R55" s="825">
        <f t="shared" ref="R55:T55" si="39">R56+R57+R58+R59</f>
        <v>0</v>
      </c>
      <c r="S55" s="823">
        <f t="shared" si="39"/>
        <v>0</v>
      </c>
      <c r="T55" s="824">
        <f t="shared" si="39"/>
        <v>0</v>
      </c>
      <c r="U55" s="825">
        <f t="shared" ref="U55:W55" si="40">U56+U57+U58+U59</f>
        <v>0</v>
      </c>
      <c r="V55" s="823">
        <f t="shared" si="40"/>
        <v>0</v>
      </c>
      <c r="W55" s="824">
        <f t="shared" si="40"/>
        <v>0</v>
      </c>
    </row>
    <row r="56" spans="1:23" x14ac:dyDescent="0.25">
      <c r="A56" s="38"/>
      <c r="B56" s="96" t="s">
        <v>2</v>
      </c>
      <c r="C56" s="104" t="s">
        <v>69</v>
      </c>
      <c r="D56" s="827"/>
      <c r="E56" s="823">
        <f>J56+M56+P56</f>
        <v>0</v>
      </c>
      <c r="F56" s="823">
        <f>D56-E56</f>
        <v>0</v>
      </c>
      <c r="G56" s="823">
        <f>F56*$G$52</f>
        <v>0</v>
      </c>
      <c r="H56" s="824">
        <f>F56-G56</f>
        <v>0</v>
      </c>
      <c r="I56" s="825">
        <f>J56+K56</f>
        <v>0</v>
      </c>
      <c r="J56" s="828"/>
      <c r="K56" s="829"/>
      <c r="L56" s="822">
        <f>M56+N56</f>
        <v>0</v>
      </c>
      <c r="M56" s="828"/>
      <c r="N56" s="830"/>
      <c r="O56" s="825">
        <f>P56+Q56</f>
        <v>0</v>
      </c>
      <c r="P56" s="828"/>
      <c r="Q56" s="830"/>
      <c r="R56" s="825">
        <f>S56+T56</f>
        <v>0</v>
      </c>
      <c r="S56" s="828"/>
      <c r="T56" s="830"/>
      <c r="U56" s="825">
        <f>V56+W56</f>
        <v>0</v>
      </c>
      <c r="V56" s="828"/>
      <c r="W56" s="830"/>
    </row>
    <row r="57" spans="1:23" ht="26.4" x14ac:dyDescent="0.25">
      <c r="A57" s="38"/>
      <c r="B57" s="96" t="s">
        <v>53</v>
      </c>
      <c r="C57" s="104" t="s">
        <v>69</v>
      </c>
      <c r="D57" s="827"/>
      <c r="E57" s="823">
        <f>J57+M57+P57</f>
        <v>0</v>
      </c>
      <c r="F57" s="823">
        <f>D57-E57</f>
        <v>0</v>
      </c>
      <c r="G57" s="823">
        <f>F57*$G$52</f>
        <v>0</v>
      </c>
      <c r="H57" s="824">
        <f>F57-G57</f>
        <v>0</v>
      </c>
      <c r="I57" s="825">
        <f>J57+K57</f>
        <v>0</v>
      </c>
      <c r="J57" s="828"/>
      <c r="K57" s="829"/>
      <c r="L57" s="822">
        <f>M57+N57</f>
        <v>0</v>
      </c>
      <c r="M57" s="828"/>
      <c r="N57" s="830"/>
      <c r="O57" s="825">
        <f t="shared" ref="O57:O67" si="41">P57+Q57</f>
        <v>0</v>
      </c>
      <c r="P57" s="828"/>
      <c r="Q57" s="830"/>
      <c r="R57" s="825">
        <f>S57+T57</f>
        <v>0</v>
      </c>
      <c r="S57" s="828"/>
      <c r="T57" s="830"/>
      <c r="U57" s="825">
        <f>V57+W57</f>
        <v>0</v>
      </c>
      <c r="V57" s="828"/>
      <c r="W57" s="830"/>
    </row>
    <row r="58" spans="1:23" ht="39.6" x14ac:dyDescent="0.25">
      <c r="A58" s="38"/>
      <c r="B58" s="96" t="s">
        <v>35</v>
      </c>
      <c r="C58" s="104" t="s">
        <v>69</v>
      </c>
      <c r="D58" s="827"/>
      <c r="E58" s="823">
        <f>J58+M58+P58</f>
        <v>0</v>
      </c>
      <c r="F58" s="823">
        <f>D58-E58</f>
        <v>0</v>
      </c>
      <c r="G58" s="823">
        <f>F58*$G$52</f>
        <v>0</v>
      </c>
      <c r="H58" s="824">
        <f>F58-G58</f>
        <v>0</v>
      </c>
      <c r="I58" s="825">
        <f>J58+K58</f>
        <v>0</v>
      </c>
      <c r="J58" s="828"/>
      <c r="K58" s="829"/>
      <c r="L58" s="822">
        <f>M58+N58</f>
        <v>0</v>
      </c>
      <c r="M58" s="828"/>
      <c r="N58" s="830"/>
      <c r="O58" s="825">
        <f t="shared" si="41"/>
        <v>0</v>
      </c>
      <c r="P58" s="828"/>
      <c r="Q58" s="830"/>
      <c r="R58" s="825">
        <f>S58+T58</f>
        <v>0</v>
      </c>
      <c r="S58" s="828"/>
      <c r="T58" s="830"/>
      <c r="U58" s="825">
        <f>V58+W58</f>
        <v>0</v>
      </c>
      <c r="V58" s="828"/>
      <c r="W58" s="830"/>
    </row>
    <row r="59" spans="1:23" x14ac:dyDescent="0.25">
      <c r="A59" s="38"/>
      <c r="B59" s="96" t="s">
        <v>54</v>
      </c>
      <c r="C59" s="104" t="s">
        <v>69</v>
      </c>
      <c r="D59" s="822">
        <f t="shared" ref="D59:I59" si="42">D62+D63+D64+D65+D66+D67</f>
        <v>0</v>
      </c>
      <c r="E59" s="823">
        <f t="shared" si="42"/>
        <v>0</v>
      </c>
      <c r="F59" s="823">
        <f t="shared" si="42"/>
        <v>0</v>
      </c>
      <c r="G59" s="823">
        <f t="shared" si="42"/>
        <v>0</v>
      </c>
      <c r="H59" s="824">
        <f t="shared" si="42"/>
        <v>0</v>
      </c>
      <c r="I59" s="825">
        <f t="shared" si="42"/>
        <v>0</v>
      </c>
      <c r="J59" s="823">
        <f t="shared" ref="J59:Q59" si="43">J62+J63+J64+J65+J66+J67</f>
        <v>0</v>
      </c>
      <c r="K59" s="826">
        <f t="shared" si="43"/>
        <v>0</v>
      </c>
      <c r="L59" s="822">
        <f t="shared" si="43"/>
        <v>0</v>
      </c>
      <c r="M59" s="823">
        <f t="shared" si="43"/>
        <v>0</v>
      </c>
      <c r="N59" s="824">
        <f t="shared" si="43"/>
        <v>0</v>
      </c>
      <c r="O59" s="825">
        <f t="shared" si="43"/>
        <v>0</v>
      </c>
      <c r="P59" s="823">
        <f t="shared" si="43"/>
        <v>0</v>
      </c>
      <c r="Q59" s="824">
        <f t="shared" si="43"/>
        <v>0</v>
      </c>
      <c r="R59" s="825">
        <f t="shared" ref="R59:T59" si="44">R62+R63+R64+R65+R66+R67</f>
        <v>0</v>
      </c>
      <c r="S59" s="823">
        <f t="shared" si="44"/>
        <v>0</v>
      </c>
      <c r="T59" s="824">
        <f t="shared" si="44"/>
        <v>0</v>
      </c>
      <c r="U59" s="825">
        <f t="shared" ref="U59:W59" si="45">U62+U63+U64+U65+U66+U67</f>
        <v>0</v>
      </c>
      <c r="V59" s="823">
        <f t="shared" si="45"/>
        <v>0</v>
      </c>
      <c r="W59" s="824">
        <f t="shared" si="45"/>
        <v>0</v>
      </c>
    </row>
    <row r="60" spans="1:23" x14ac:dyDescent="0.25">
      <c r="A60" s="38"/>
      <c r="B60" s="97" t="s">
        <v>34</v>
      </c>
      <c r="C60" s="104" t="s">
        <v>69</v>
      </c>
      <c r="D60" s="827"/>
      <c r="E60" s="823">
        <f>J60+M60+P60</f>
        <v>0</v>
      </c>
      <c r="F60" s="823">
        <f>D60-E60</f>
        <v>0</v>
      </c>
      <c r="G60" s="823">
        <f t="shared" ref="G60:G67" si="46">F60*$G$52</f>
        <v>0</v>
      </c>
      <c r="H60" s="824">
        <f>F60-G60</f>
        <v>0</v>
      </c>
      <c r="I60" s="825">
        <f>J60+K60</f>
        <v>0</v>
      </c>
      <c r="J60" s="828"/>
      <c r="K60" s="829"/>
      <c r="L60" s="822">
        <f>M60+N60</f>
        <v>0</v>
      </c>
      <c r="M60" s="828"/>
      <c r="N60" s="830"/>
      <c r="O60" s="825">
        <f t="shared" si="41"/>
        <v>0</v>
      </c>
      <c r="P60" s="828"/>
      <c r="Q60" s="830"/>
      <c r="R60" s="825">
        <f t="shared" ref="R60:R67" si="47">S60+T60</f>
        <v>0</v>
      </c>
      <c r="S60" s="828"/>
      <c r="T60" s="830"/>
      <c r="U60" s="825">
        <f t="shared" ref="U60:U67" si="48">V60+W60</f>
        <v>0</v>
      </c>
      <c r="V60" s="828"/>
      <c r="W60" s="830"/>
    </row>
    <row r="61" spans="1:23" x14ac:dyDescent="0.25">
      <c r="A61" s="38"/>
      <c r="B61" s="97" t="s">
        <v>36</v>
      </c>
      <c r="C61" s="104" t="s">
        <v>69</v>
      </c>
      <c r="D61" s="827"/>
      <c r="E61" s="823">
        <f t="shared" ref="E61:E66" si="49">J61+M61+P61</f>
        <v>0</v>
      </c>
      <c r="F61" s="823">
        <f t="shared" ref="F61:F67" si="50">D61-E61</f>
        <v>0</v>
      </c>
      <c r="G61" s="823">
        <f t="shared" si="46"/>
        <v>0</v>
      </c>
      <c r="H61" s="824">
        <f t="shared" ref="H61:H67" si="51">F61-G61</f>
        <v>0</v>
      </c>
      <c r="I61" s="825">
        <f t="shared" ref="I61:I67" si="52">J61+K61</f>
        <v>0</v>
      </c>
      <c r="J61" s="828"/>
      <c r="K61" s="829"/>
      <c r="L61" s="822">
        <f t="shared" ref="L61:L67" si="53">M61+N61</f>
        <v>0</v>
      </c>
      <c r="M61" s="828"/>
      <c r="N61" s="830"/>
      <c r="O61" s="825">
        <f t="shared" si="41"/>
        <v>0</v>
      </c>
      <c r="P61" s="828"/>
      <c r="Q61" s="830"/>
      <c r="R61" s="825">
        <f t="shared" si="47"/>
        <v>0</v>
      </c>
      <c r="S61" s="828"/>
      <c r="T61" s="830"/>
      <c r="U61" s="825">
        <f t="shared" si="48"/>
        <v>0</v>
      </c>
      <c r="V61" s="828"/>
      <c r="W61" s="830"/>
    </row>
    <row r="62" spans="1:23" x14ac:dyDescent="0.25">
      <c r="A62" s="38"/>
      <c r="B62" s="97" t="s">
        <v>55</v>
      </c>
      <c r="C62" s="104" t="s">
        <v>69</v>
      </c>
      <c r="D62" s="827"/>
      <c r="E62" s="823">
        <f t="shared" si="49"/>
        <v>0</v>
      </c>
      <c r="F62" s="823">
        <f t="shared" si="50"/>
        <v>0</v>
      </c>
      <c r="G62" s="823">
        <f t="shared" si="46"/>
        <v>0</v>
      </c>
      <c r="H62" s="824">
        <f t="shared" si="51"/>
        <v>0</v>
      </c>
      <c r="I62" s="825">
        <f t="shared" si="52"/>
        <v>0</v>
      </c>
      <c r="J62" s="828"/>
      <c r="K62" s="829"/>
      <c r="L62" s="822">
        <f t="shared" si="53"/>
        <v>0</v>
      </c>
      <c r="M62" s="828"/>
      <c r="N62" s="830"/>
      <c r="O62" s="825">
        <f t="shared" si="41"/>
        <v>0</v>
      </c>
      <c r="P62" s="828"/>
      <c r="Q62" s="830"/>
      <c r="R62" s="825">
        <f t="shared" si="47"/>
        <v>0</v>
      </c>
      <c r="S62" s="828"/>
      <c r="T62" s="830"/>
      <c r="U62" s="825">
        <f t="shared" si="48"/>
        <v>0</v>
      </c>
      <c r="V62" s="828"/>
      <c r="W62" s="830"/>
    </row>
    <row r="63" spans="1:23" x14ac:dyDescent="0.25">
      <c r="A63" s="38"/>
      <c r="B63" s="97" t="s">
        <v>266</v>
      </c>
      <c r="C63" s="104" t="s">
        <v>69</v>
      </c>
      <c r="D63" s="827"/>
      <c r="E63" s="823">
        <f t="shared" si="49"/>
        <v>0</v>
      </c>
      <c r="F63" s="823">
        <f t="shared" si="50"/>
        <v>0</v>
      </c>
      <c r="G63" s="823">
        <f t="shared" si="46"/>
        <v>0</v>
      </c>
      <c r="H63" s="824">
        <f t="shared" si="51"/>
        <v>0</v>
      </c>
      <c r="I63" s="825">
        <f t="shared" si="52"/>
        <v>0</v>
      </c>
      <c r="J63" s="828"/>
      <c r="K63" s="829"/>
      <c r="L63" s="822">
        <f t="shared" si="53"/>
        <v>0</v>
      </c>
      <c r="M63" s="828"/>
      <c r="N63" s="830"/>
      <c r="O63" s="825">
        <f>P63+Q63</f>
        <v>0</v>
      </c>
      <c r="P63" s="828"/>
      <c r="Q63" s="830"/>
      <c r="R63" s="825">
        <f t="shared" si="47"/>
        <v>0</v>
      </c>
      <c r="S63" s="828"/>
      <c r="T63" s="830"/>
      <c r="U63" s="825">
        <f t="shared" si="48"/>
        <v>0</v>
      </c>
      <c r="V63" s="828"/>
      <c r="W63" s="830"/>
    </row>
    <row r="64" spans="1:23" x14ac:dyDescent="0.25">
      <c r="A64" s="38"/>
      <c r="B64" s="97" t="s">
        <v>3</v>
      </c>
      <c r="C64" s="104" t="s">
        <v>69</v>
      </c>
      <c r="D64" s="827"/>
      <c r="E64" s="823">
        <f t="shared" si="49"/>
        <v>0</v>
      </c>
      <c r="F64" s="823">
        <f t="shared" si="50"/>
        <v>0</v>
      </c>
      <c r="G64" s="823">
        <f t="shared" si="46"/>
        <v>0</v>
      </c>
      <c r="H64" s="824">
        <f t="shared" si="51"/>
        <v>0</v>
      </c>
      <c r="I64" s="825">
        <f t="shared" si="52"/>
        <v>0</v>
      </c>
      <c r="J64" s="828"/>
      <c r="K64" s="829"/>
      <c r="L64" s="822">
        <f t="shared" si="53"/>
        <v>0</v>
      </c>
      <c r="M64" s="828"/>
      <c r="N64" s="830"/>
      <c r="O64" s="825">
        <f t="shared" si="41"/>
        <v>0</v>
      </c>
      <c r="P64" s="828"/>
      <c r="Q64" s="830"/>
      <c r="R64" s="825">
        <f t="shared" si="47"/>
        <v>0</v>
      </c>
      <c r="S64" s="828"/>
      <c r="T64" s="830"/>
      <c r="U64" s="825">
        <f t="shared" si="48"/>
        <v>0</v>
      </c>
      <c r="V64" s="828"/>
      <c r="W64" s="830"/>
    </row>
    <row r="65" spans="1:23" x14ac:dyDescent="0.25">
      <c r="A65" s="38"/>
      <c r="B65" s="97" t="s">
        <v>4</v>
      </c>
      <c r="C65" s="104" t="s">
        <v>69</v>
      </c>
      <c r="D65" s="827"/>
      <c r="E65" s="823">
        <f t="shared" si="49"/>
        <v>0</v>
      </c>
      <c r="F65" s="823">
        <f t="shared" si="50"/>
        <v>0</v>
      </c>
      <c r="G65" s="823">
        <f t="shared" si="46"/>
        <v>0</v>
      </c>
      <c r="H65" s="824">
        <f t="shared" si="51"/>
        <v>0</v>
      </c>
      <c r="I65" s="825">
        <f t="shared" si="52"/>
        <v>0</v>
      </c>
      <c r="J65" s="828"/>
      <c r="K65" s="829"/>
      <c r="L65" s="822">
        <f t="shared" si="53"/>
        <v>0</v>
      </c>
      <c r="M65" s="828"/>
      <c r="N65" s="830"/>
      <c r="O65" s="825">
        <f t="shared" si="41"/>
        <v>0</v>
      </c>
      <c r="P65" s="828"/>
      <c r="Q65" s="830"/>
      <c r="R65" s="825">
        <f t="shared" si="47"/>
        <v>0</v>
      </c>
      <c r="S65" s="828"/>
      <c r="T65" s="830"/>
      <c r="U65" s="825">
        <f t="shared" si="48"/>
        <v>0</v>
      </c>
      <c r="V65" s="828"/>
      <c r="W65" s="830"/>
    </row>
    <row r="66" spans="1:23" x14ac:dyDescent="0.25">
      <c r="A66" s="38"/>
      <c r="B66" s="97" t="s">
        <v>37</v>
      </c>
      <c r="C66" s="104" t="s">
        <v>69</v>
      </c>
      <c r="D66" s="827"/>
      <c r="E66" s="823">
        <f t="shared" si="49"/>
        <v>0</v>
      </c>
      <c r="F66" s="823">
        <f t="shared" si="50"/>
        <v>0</v>
      </c>
      <c r="G66" s="823">
        <f t="shared" si="46"/>
        <v>0</v>
      </c>
      <c r="H66" s="824">
        <f t="shared" si="51"/>
        <v>0</v>
      </c>
      <c r="I66" s="825">
        <f t="shared" si="52"/>
        <v>0</v>
      </c>
      <c r="J66" s="828"/>
      <c r="K66" s="829"/>
      <c r="L66" s="822">
        <f t="shared" si="53"/>
        <v>0</v>
      </c>
      <c r="M66" s="828"/>
      <c r="N66" s="830"/>
      <c r="O66" s="825">
        <f t="shared" si="41"/>
        <v>0</v>
      </c>
      <c r="P66" s="828"/>
      <c r="Q66" s="830"/>
      <c r="R66" s="825">
        <f t="shared" si="47"/>
        <v>0</v>
      </c>
      <c r="S66" s="828"/>
      <c r="T66" s="830"/>
      <c r="U66" s="825">
        <f t="shared" si="48"/>
        <v>0</v>
      </c>
      <c r="V66" s="828"/>
      <c r="W66" s="830"/>
    </row>
    <row r="67" spans="1:23" x14ac:dyDescent="0.25">
      <c r="A67" s="38"/>
      <c r="B67" s="97" t="s">
        <v>38</v>
      </c>
      <c r="C67" s="104" t="s">
        <v>69</v>
      </c>
      <c r="D67" s="827"/>
      <c r="E67" s="823">
        <f>J67+M67+P67</f>
        <v>0</v>
      </c>
      <c r="F67" s="823">
        <f t="shared" si="50"/>
        <v>0</v>
      </c>
      <c r="G67" s="823">
        <f t="shared" si="46"/>
        <v>0</v>
      </c>
      <c r="H67" s="824">
        <f t="shared" si="51"/>
        <v>0</v>
      </c>
      <c r="I67" s="825">
        <f t="shared" si="52"/>
        <v>0</v>
      </c>
      <c r="J67" s="828"/>
      <c r="K67" s="829"/>
      <c r="L67" s="822">
        <f t="shared" si="53"/>
        <v>0</v>
      </c>
      <c r="M67" s="828"/>
      <c r="N67" s="830"/>
      <c r="O67" s="825">
        <f t="shared" si="41"/>
        <v>0</v>
      </c>
      <c r="P67" s="828"/>
      <c r="Q67" s="830"/>
      <c r="R67" s="825">
        <f t="shared" si="47"/>
        <v>0</v>
      </c>
      <c r="S67" s="828"/>
      <c r="T67" s="830"/>
      <c r="U67" s="825">
        <f t="shared" si="48"/>
        <v>0</v>
      </c>
      <c r="V67" s="828"/>
      <c r="W67" s="830"/>
    </row>
    <row r="68" spans="1:23" ht="30" customHeight="1" x14ac:dyDescent="0.25">
      <c r="A68" s="38"/>
      <c r="B68" s="418" t="s">
        <v>284</v>
      </c>
      <c r="C68" s="104"/>
      <c r="D68" s="827"/>
      <c r="E68" s="823">
        <f>J68+M68+P68</f>
        <v>0</v>
      </c>
      <c r="F68" s="823">
        <f>D68-E68</f>
        <v>0</v>
      </c>
      <c r="G68" s="823"/>
      <c r="H68" s="824">
        <f t="shared" ref="H68" si="54">F68-G68</f>
        <v>0</v>
      </c>
      <c r="I68" s="825">
        <f>J68+K68</f>
        <v>0</v>
      </c>
      <c r="J68" s="828"/>
      <c r="K68" s="829"/>
      <c r="L68" s="822">
        <f t="shared" ref="L68" si="55">M68+N68</f>
        <v>0</v>
      </c>
      <c r="M68" s="828"/>
      <c r="N68" s="830"/>
      <c r="O68" s="825">
        <f t="shared" ref="O68" si="56">P68+Q68</f>
        <v>0</v>
      </c>
      <c r="P68" s="828"/>
      <c r="Q68" s="830"/>
      <c r="R68" s="825">
        <f t="shared" ref="R68" si="57">S68+T68</f>
        <v>0</v>
      </c>
      <c r="S68" s="828"/>
      <c r="T68" s="830"/>
      <c r="U68" s="825">
        <f t="shared" ref="U68" si="58">V68+W68</f>
        <v>0</v>
      </c>
      <c r="V68" s="828"/>
      <c r="W68" s="830"/>
    </row>
    <row r="69" spans="1:23" ht="13.8" x14ac:dyDescent="0.25">
      <c r="A69" s="38" t="s">
        <v>79</v>
      </c>
      <c r="B69" s="857" t="s">
        <v>42</v>
      </c>
      <c r="C69" s="104" t="s">
        <v>69</v>
      </c>
      <c r="D69" s="822">
        <f t="shared" ref="D69:I69" si="59">D70+D71+D73</f>
        <v>0</v>
      </c>
      <c r="E69" s="823">
        <f t="shared" si="59"/>
        <v>0</v>
      </c>
      <c r="F69" s="823">
        <f t="shared" si="59"/>
        <v>0</v>
      </c>
      <c r="G69" s="823">
        <f t="shared" si="59"/>
        <v>0</v>
      </c>
      <c r="H69" s="824">
        <f t="shared" si="59"/>
        <v>0</v>
      </c>
      <c r="I69" s="825">
        <f t="shared" si="59"/>
        <v>0</v>
      </c>
      <c r="J69" s="823">
        <f t="shared" ref="J69:Q69" si="60">J70+J71+J73</f>
        <v>0</v>
      </c>
      <c r="K69" s="826">
        <f t="shared" si="60"/>
        <v>0</v>
      </c>
      <c r="L69" s="822">
        <f t="shared" si="60"/>
        <v>0</v>
      </c>
      <c r="M69" s="823">
        <f t="shared" si="60"/>
        <v>0</v>
      </c>
      <c r="N69" s="824">
        <f t="shared" si="60"/>
        <v>0</v>
      </c>
      <c r="O69" s="825">
        <f t="shared" si="60"/>
        <v>0</v>
      </c>
      <c r="P69" s="823">
        <f t="shared" si="60"/>
        <v>0</v>
      </c>
      <c r="Q69" s="824">
        <f t="shared" si="60"/>
        <v>0</v>
      </c>
      <c r="R69" s="825">
        <f t="shared" ref="R69:T69" si="61">R70+R71+R73</f>
        <v>0</v>
      </c>
      <c r="S69" s="823">
        <f t="shared" si="61"/>
        <v>0</v>
      </c>
      <c r="T69" s="824">
        <f t="shared" si="61"/>
        <v>0</v>
      </c>
      <c r="U69" s="825">
        <f t="shared" ref="U69:W69" si="62">U70+U71+U73</f>
        <v>0</v>
      </c>
      <c r="V69" s="823">
        <f t="shared" si="62"/>
        <v>0</v>
      </c>
      <c r="W69" s="824">
        <f t="shared" si="62"/>
        <v>0</v>
      </c>
    </row>
    <row r="70" spans="1:23" x14ac:dyDescent="0.25">
      <c r="A70" s="38"/>
      <c r="B70" s="96" t="s">
        <v>259</v>
      </c>
      <c r="C70" s="104" t="s">
        <v>69</v>
      </c>
      <c r="D70" s="831"/>
      <c r="E70" s="823">
        <f>J70+M70+P70</f>
        <v>0</v>
      </c>
      <c r="F70" s="823">
        <f>D70-E70</f>
        <v>0</v>
      </c>
      <c r="G70" s="823">
        <f t="shared" ref="G70:G78" si="63">F70*$G$52</f>
        <v>0</v>
      </c>
      <c r="H70" s="824">
        <f>F70-G70</f>
        <v>0</v>
      </c>
      <c r="I70" s="825">
        <f>J70+K70</f>
        <v>0</v>
      </c>
      <c r="J70" s="832"/>
      <c r="K70" s="833"/>
      <c r="L70" s="822">
        <f>M70+N70</f>
        <v>0</v>
      </c>
      <c r="M70" s="828"/>
      <c r="N70" s="830"/>
      <c r="O70" s="825">
        <f>P70+Q70</f>
        <v>0</v>
      </c>
      <c r="P70" s="828"/>
      <c r="Q70" s="834"/>
      <c r="R70" s="825">
        <f>S70+T70</f>
        <v>0</v>
      </c>
      <c r="S70" s="828"/>
      <c r="T70" s="834"/>
      <c r="U70" s="825">
        <f>V70+W70</f>
        <v>0</v>
      </c>
      <c r="V70" s="828"/>
      <c r="W70" s="834"/>
    </row>
    <row r="71" spans="1:23" ht="26.4" x14ac:dyDescent="0.25">
      <c r="A71" s="92"/>
      <c r="B71" s="96" t="s">
        <v>295</v>
      </c>
      <c r="C71" s="104" t="s">
        <v>69</v>
      </c>
      <c r="D71" s="835"/>
      <c r="E71" s="823">
        <f t="shared" ref="E71:E78" si="64">J71+M71+P71</f>
        <v>0</v>
      </c>
      <c r="F71" s="823">
        <f t="shared" ref="F71:F78" si="65">D71-E71</f>
        <v>0</v>
      </c>
      <c r="G71" s="823">
        <f t="shared" si="63"/>
        <v>0</v>
      </c>
      <c r="H71" s="824">
        <f t="shared" ref="H71:H78" si="66">F71-G71</f>
        <v>0</v>
      </c>
      <c r="I71" s="825">
        <f t="shared" ref="I71:I78" si="67">J71+K71</f>
        <v>0</v>
      </c>
      <c r="J71" s="832"/>
      <c r="K71" s="833"/>
      <c r="L71" s="822">
        <f t="shared" ref="L71:L78" si="68">M71+N71</f>
        <v>0</v>
      </c>
      <c r="M71" s="828"/>
      <c r="N71" s="830"/>
      <c r="O71" s="825">
        <f t="shared" ref="O71:O78" si="69">P71+Q71</f>
        <v>0</v>
      </c>
      <c r="P71" s="828"/>
      <c r="Q71" s="834"/>
      <c r="R71" s="825">
        <f t="shared" ref="R71:R78" si="70">S71+T71</f>
        <v>0</v>
      </c>
      <c r="S71" s="828"/>
      <c r="T71" s="834"/>
      <c r="U71" s="825">
        <f t="shared" ref="U71" si="71">V71+W71</f>
        <v>0</v>
      </c>
      <c r="V71" s="828"/>
      <c r="W71" s="834"/>
    </row>
    <row r="72" spans="1:23" ht="26.4" x14ac:dyDescent="0.25">
      <c r="A72" s="92"/>
      <c r="B72" s="96" t="s">
        <v>264</v>
      </c>
      <c r="C72" s="104" t="s">
        <v>69</v>
      </c>
      <c r="D72" s="835"/>
      <c r="E72" s="823"/>
      <c r="F72" s="823"/>
      <c r="G72" s="823"/>
      <c r="H72" s="824"/>
      <c r="I72" s="825"/>
      <c r="J72" s="832"/>
      <c r="K72" s="833"/>
      <c r="L72" s="822"/>
      <c r="M72" s="828"/>
      <c r="N72" s="830"/>
      <c r="O72" s="825"/>
      <c r="P72" s="828"/>
      <c r="Q72" s="834"/>
      <c r="R72" s="825"/>
      <c r="S72" s="828"/>
      <c r="T72" s="834"/>
      <c r="U72" s="825"/>
      <c r="V72" s="828"/>
      <c r="W72" s="834"/>
    </row>
    <row r="73" spans="1:23" ht="27.6" x14ac:dyDescent="0.25">
      <c r="A73" s="38"/>
      <c r="B73" s="96" t="s">
        <v>57</v>
      </c>
      <c r="C73" s="104" t="s">
        <v>69</v>
      </c>
      <c r="D73" s="836"/>
      <c r="E73" s="823">
        <f t="shared" si="64"/>
        <v>0</v>
      </c>
      <c r="F73" s="823">
        <f t="shared" si="65"/>
        <v>0</v>
      </c>
      <c r="G73" s="823">
        <f t="shared" si="63"/>
        <v>0</v>
      </c>
      <c r="H73" s="824">
        <f t="shared" si="66"/>
        <v>0</v>
      </c>
      <c r="I73" s="825">
        <f t="shared" si="67"/>
        <v>0</v>
      </c>
      <c r="J73" s="832"/>
      <c r="K73" s="833"/>
      <c r="L73" s="822">
        <f t="shared" si="68"/>
        <v>0</v>
      </c>
      <c r="M73" s="828"/>
      <c r="N73" s="830"/>
      <c r="O73" s="825">
        <f t="shared" si="69"/>
        <v>0</v>
      </c>
      <c r="P73" s="828"/>
      <c r="Q73" s="834"/>
      <c r="R73" s="825">
        <f t="shared" si="70"/>
        <v>0</v>
      </c>
      <c r="S73" s="828"/>
      <c r="T73" s="834"/>
      <c r="U73" s="825">
        <f t="shared" ref="U73:U78" si="72">V73+W73</f>
        <v>0</v>
      </c>
      <c r="V73" s="828"/>
      <c r="W73" s="834"/>
    </row>
    <row r="74" spans="1:23" ht="13.8" x14ac:dyDescent="0.25">
      <c r="A74" s="38" t="s">
        <v>80</v>
      </c>
      <c r="B74" s="858" t="s">
        <v>23</v>
      </c>
      <c r="C74" s="104" t="s">
        <v>69</v>
      </c>
      <c r="D74" s="831"/>
      <c r="E74" s="823">
        <f t="shared" si="64"/>
        <v>0</v>
      </c>
      <c r="F74" s="823">
        <f t="shared" si="65"/>
        <v>0</v>
      </c>
      <c r="G74" s="823">
        <f t="shared" si="63"/>
        <v>0</v>
      </c>
      <c r="H74" s="824">
        <f t="shared" si="66"/>
        <v>0</v>
      </c>
      <c r="I74" s="825">
        <f t="shared" si="67"/>
        <v>0</v>
      </c>
      <c r="J74" s="832"/>
      <c r="K74" s="833"/>
      <c r="L74" s="822">
        <f t="shared" si="68"/>
        <v>0</v>
      </c>
      <c r="M74" s="828"/>
      <c r="N74" s="830"/>
      <c r="O74" s="825">
        <f t="shared" si="69"/>
        <v>0</v>
      </c>
      <c r="P74" s="828"/>
      <c r="Q74" s="834"/>
      <c r="R74" s="825">
        <f t="shared" si="70"/>
        <v>0</v>
      </c>
      <c r="S74" s="828"/>
      <c r="T74" s="834"/>
      <c r="U74" s="825">
        <f t="shared" si="72"/>
        <v>0</v>
      </c>
      <c r="V74" s="828"/>
      <c r="W74" s="834"/>
    </row>
    <row r="75" spans="1:23" ht="13.8" x14ac:dyDescent="0.25">
      <c r="A75" s="38" t="s">
        <v>81</v>
      </c>
      <c r="B75" s="859" t="s">
        <v>40</v>
      </c>
      <c r="C75" s="104" t="s">
        <v>69</v>
      </c>
      <c r="D75" s="831"/>
      <c r="E75" s="823">
        <f t="shared" si="64"/>
        <v>0</v>
      </c>
      <c r="F75" s="823">
        <f t="shared" si="65"/>
        <v>0</v>
      </c>
      <c r="G75" s="823">
        <f t="shared" si="63"/>
        <v>0</v>
      </c>
      <c r="H75" s="824">
        <f t="shared" si="66"/>
        <v>0</v>
      </c>
      <c r="I75" s="825">
        <f t="shared" si="67"/>
        <v>0</v>
      </c>
      <c r="J75" s="832"/>
      <c r="K75" s="833"/>
      <c r="L75" s="822">
        <f t="shared" si="68"/>
        <v>0</v>
      </c>
      <c r="M75" s="828"/>
      <c r="N75" s="830"/>
      <c r="O75" s="825">
        <f t="shared" si="69"/>
        <v>0</v>
      </c>
      <c r="P75" s="828"/>
      <c r="Q75" s="834"/>
      <c r="R75" s="825">
        <f t="shared" si="70"/>
        <v>0</v>
      </c>
      <c r="S75" s="828"/>
      <c r="T75" s="834"/>
      <c r="U75" s="825">
        <f t="shared" si="72"/>
        <v>0</v>
      </c>
      <c r="V75" s="828"/>
      <c r="W75" s="834"/>
    </row>
    <row r="76" spans="1:23" ht="13.8" x14ac:dyDescent="0.25">
      <c r="A76" s="38" t="s">
        <v>82</v>
      </c>
      <c r="B76" s="857" t="s">
        <v>5</v>
      </c>
      <c r="C76" s="104" t="s">
        <v>69</v>
      </c>
      <c r="D76" s="831"/>
      <c r="E76" s="823">
        <f t="shared" si="64"/>
        <v>0</v>
      </c>
      <c r="F76" s="823">
        <f t="shared" si="65"/>
        <v>0</v>
      </c>
      <c r="G76" s="823">
        <f t="shared" si="63"/>
        <v>0</v>
      </c>
      <c r="H76" s="824">
        <f t="shared" si="66"/>
        <v>0</v>
      </c>
      <c r="I76" s="825">
        <f t="shared" si="67"/>
        <v>0</v>
      </c>
      <c r="J76" s="832"/>
      <c r="K76" s="833"/>
      <c r="L76" s="822">
        <f t="shared" si="68"/>
        <v>0</v>
      </c>
      <c r="M76" s="828"/>
      <c r="N76" s="830"/>
      <c r="O76" s="825">
        <f t="shared" si="69"/>
        <v>0</v>
      </c>
      <c r="P76" s="828"/>
      <c r="Q76" s="834"/>
      <c r="R76" s="825">
        <f t="shared" si="70"/>
        <v>0</v>
      </c>
      <c r="S76" s="828"/>
      <c r="T76" s="834"/>
      <c r="U76" s="825">
        <f t="shared" si="72"/>
        <v>0</v>
      </c>
      <c r="V76" s="828"/>
      <c r="W76" s="834"/>
    </row>
    <row r="77" spans="1:23" ht="13.8" x14ac:dyDescent="0.25">
      <c r="A77" s="42" t="s">
        <v>83</v>
      </c>
      <c r="B77" s="857" t="s">
        <v>6</v>
      </c>
      <c r="C77" s="104" t="s">
        <v>69</v>
      </c>
      <c r="D77" s="837"/>
      <c r="E77" s="823">
        <f t="shared" si="64"/>
        <v>0</v>
      </c>
      <c r="F77" s="823">
        <f t="shared" si="65"/>
        <v>0</v>
      </c>
      <c r="G77" s="823">
        <f t="shared" si="63"/>
        <v>0</v>
      </c>
      <c r="H77" s="824">
        <f t="shared" si="66"/>
        <v>0</v>
      </c>
      <c r="I77" s="825">
        <f t="shared" si="67"/>
        <v>0</v>
      </c>
      <c r="J77" s="832"/>
      <c r="K77" s="833"/>
      <c r="L77" s="822">
        <f t="shared" si="68"/>
        <v>0</v>
      </c>
      <c r="M77" s="828"/>
      <c r="N77" s="830"/>
      <c r="O77" s="825">
        <f t="shared" si="69"/>
        <v>0</v>
      </c>
      <c r="P77" s="828"/>
      <c r="Q77" s="834"/>
      <c r="R77" s="825">
        <f t="shared" si="70"/>
        <v>0</v>
      </c>
      <c r="S77" s="828"/>
      <c r="T77" s="834"/>
      <c r="U77" s="825">
        <f t="shared" si="72"/>
        <v>0</v>
      </c>
      <c r="V77" s="828"/>
      <c r="W77" s="834"/>
    </row>
    <row r="78" spans="1:23" ht="14.4" thickBot="1" x14ac:dyDescent="0.3">
      <c r="A78" s="93" t="s">
        <v>84</v>
      </c>
      <c r="B78" s="860" t="s">
        <v>41</v>
      </c>
      <c r="C78" s="105" t="s">
        <v>69</v>
      </c>
      <c r="D78" s="838"/>
      <c r="E78" s="839">
        <f t="shared" si="64"/>
        <v>0</v>
      </c>
      <c r="F78" s="839">
        <f t="shared" si="65"/>
        <v>0</v>
      </c>
      <c r="G78" s="839">
        <f t="shared" si="63"/>
        <v>0</v>
      </c>
      <c r="H78" s="840">
        <f t="shared" si="66"/>
        <v>0</v>
      </c>
      <c r="I78" s="841">
        <f t="shared" si="67"/>
        <v>0</v>
      </c>
      <c r="J78" s="842"/>
      <c r="K78" s="843"/>
      <c r="L78" s="844">
        <f t="shared" si="68"/>
        <v>0</v>
      </c>
      <c r="M78" s="845"/>
      <c r="N78" s="846"/>
      <c r="O78" s="841">
        <f t="shared" si="69"/>
        <v>0</v>
      </c>
      <c r="P78" s="845"/>
      <c r="Q78" s="847"/>
      <c r="R78" s="841">
        <f t="shared" si="70"/>
        <v>0</v>
      </c>
      <c r="S78" s="845"/>
      <c r="T78" s="847"/>
      <c r="U78" s="841">
        <f t="shared" si="72"/>
        <v>0</v>
      </c>
      <c r="V78" s="845"/>
      <c r="W78" s="847"/>
    </row>
    <row r="79" spans="1:23" ht="17.399999999999999" customHeight="1" thickBot="1" x14ac:dyDescent="0.3">
      <c r="A79" s="441" t="s">
        <v>22</v>
      </c>
      <c r="B79" s="861" t="s">
        <v>95</v>
      </c>
      <c r="C79" s="431" t="s">
        <v>20</v>
      </c>
      <c r="D79" s="432"/>
      <c r="E79" s="433"/>
      <c r="F79" s="433"/>
      <c r="G79" s="433"/>
      <c r="H79" s="434"/>
      <c r="I79" s="435"/>
      <c r="J79" s="436"/>
      <c r="K79" s="437"/>
      <c r="L79" s="438"/>
      <c r="M79" s="436"/>
      <c r="N79" s="439"/>
      <c r="O79" s="435"/>
      <c r="P79" s="436"/>
      <c r="Q79" s="440"/>
      <c r="R79" s="435"/>
      <c r="S79" s="436"/>
      <c r="T79" s="440"/>
      <c r="U79" s="435"/>
      <c r="V79" s="436"/>
      <c r="W79" s="440"/>
    </row>
    <row r="81" spans="1:23" x14ac:dyDescent="0.25">
      <c r="B81" s="2" t="s">
        <v>337</v>
      </c>
    </row>
    <row r="82" spans="1:23" ht="12" customHeight="1" x14ac:dyDescent="0.25">
      <c r="D82" s="2"/>
      <c r="H82" s="218"/>
      <c r="I82" s="219"/>
      <c r="J82" s="219"/>
      <c r="K82" s="219"/>
      <c r="L82" s="219"/>
      <c r="M82" s="217"/>
    </row>
    <row r="83" spans="1:23" ht="14.4" thickBot="1" x14ac:dyDescent="0.3">
      <c r="H83" s="218"/>
      <c r="I83" s="217"/>
      <c r="J83" s="217"/>
      <c r="K83" s="217"/>
      <c r="L83" s="217"/>
      <c r="M83" s="217"/>
      <c r="W83" s="19" t="s">
        <v>325</v>
      </c>
    </row>
    <row r="84" spans="1:23" ht="13.8" hidden="1" thickBot="1" x14ac:dyDescent="0.3">
      <c r="B84" s="8" t="s">
        <v>93</v>
      </c>
    </row>
    <row r="85" spans="1:23" ht="13.8" hidden="1" thickBot="1" x14ac:dyDescent="0.3">
      <c r="B85" s="4" t="s">
        <v>91</v>
      </c>
      <c r="D85" s="177" t="str">
        <f>IF(E54=SUM(J54,M54,P54),"OK","ERR!")</f>
        <v>OK</v>
      </c>
    </row>
    <row r="86" spans="1:23" ht="13.8" hidden="1" thickBot="1" x14ac:dyDescent="0.3">
      <c r="B86" s="4" t="s">
        <v>92</v>
      </c>
      <c r="D86" s="177" t="str">
        <f>IF(G54=SUM(K54,N54,Q54),"OK","ERR!")</f>
        <v>OK</v>
      </c>
    </row>
    <row r="87" spans="1:23" ht="13.8" x14ac:dyDescent="0.25">
      <c r="B87" s="577" t="s">
        <v>315</v>
      </c>
      <c r="C87" s="578"/>
      <c r="D87" s="579" t="str">
        <f>D44</f>
        <v>(Denumire operator economic solicitant)</v>
      </c>
      <c r="E87" s="580"/>
      <c r="F87" s="580"/>
      <c r="G87" s="581"/>
    </row>
    <row r="88" spans="1:23" ht="14.4" thickBot="1" x14ac:dyDescent="0.3">
      <c r="B88" s="582" t="s">
        <v>292</v>
      </c>
      <c r="C88" s="583"/>
      <c r="D88" s="574" t="str">
        <f>D45</f>
        <v>zz.ll.aaa</v>
      </c>
      <c r="E88" s="575"/>
      <c r="F88" s="575"/>
      <c r="G88" s="576"/>
    </row>
    <row r="89" spans="1:23" ht="13.8" thickBot="1" x14ac:dyDescent="0.3"/>
    <row r="90" spans="1:23" ht="24.6" customHeight="1" thickBot="1" x14ac:dyDescent="0.3">
      <c r="A90" s="605" t="s">
        <v>0</v>
      </c>
      <c r="B90" s="815" t="s">
        <v>359</v>
      </c>
      <c r="C90" s="608" t="s">
        <v>8</v>
      </c>
      <c r="D90" s="615" t="s">
        <v>265</v>
      </c>
      <c r="E90" s="616"/>
      <c r="F90" s="616"/>
      <c r="G90" s="616"/>
      <c r="H90" s="616"/>
      <c r="I90" s="616"/>
      <c r="J90" s="616"/>
      <c r="K90" s="616"/>
      <c r="L90" s="616"/>
      <c r="M90" s="616"/>
      <c r="N90" s="616"/>
      <c r="O90" s="616"/>
      <c r="P90" s="616"/>
      <c r="Q90" s="616"/>
      <c r="R90" s="616"/>
      <c r="S90" s="616"/>
      <c r="T90" s="616"/>
      <c r="U90" s="616"/>
      <c r="V90" s="616"/>
      <c r="W90" s="617"/>
    </row>
    <row r="91" spans="1:23" ht="19.95" customHeight="1" x14ac:dyDescent="0.25">
      <c r="A91" s="606"/>
      <c r="B91" s="816"/>
      <c r="C91" s="609"/>
      <c r="D91" s="862" t="s">
        <v>301</v>
      </c>
      <c r="E91" s="863"/>
      <c r="F91" s="863"/>
      <c r="G91" s="863"/>
      <c r="H91" s="864"/>
      <c r="I91" s="618" t="s">
        <v>349</v>
      </c>
      <c r="J91" s="611"/>
      <c r="K91" s="612"/>
      <c r="L91" s="618" t="s">
        <v>304</v>
      </c>
      <c r="M91" s="611"/>
      <c r="N91" s="612"/>
      <c r="O91" s="618" t="s">
        <v>306</v>
      </c>
      <c r="P91" s="611"/>
      <c r="Q91" s="612"/>
      <c r="R91" s="611" t="s">
        <v>7</v>
      </c>
      <c r="S91" s="611"/>
      <c r="T91" s="612"/>
      <c r="U91" s="611" t="s">
        <v>305</v>
      </c>
      <c r="V91" s="611"/>
      <c r="W91" s="612"/>
    </row>
    <row r="92" spans="1:23" x14ac:dyDescent="0.25">
      <c r="A92" s="606"/>
      <c r="B92" s="816"/>
      <c r="C92" s="609"/>
      <c r="D92" s="622" t="s">
        <v>18</v>
      </c>
      <c r="E92" s="623" t="s">
        <v>76</v>
      </c>
      <c r="F92" s="607" t="s">
        <v>77</v>
      </c>
      <c r="G92" s="620"/>
      <c r="H92" s="621"/>
      <c r="I92" s="619"/>
      <c r="J92" s="613"/>
      <c r="K92" s="614"/>
      <c r="L92" s="619"/>
      <c r="M92" s="613"/>
      <c r="N92" s="614"/>
      <c r="O92" s="619"/>
      <c r="P92" s="613"/>
      <c r="Q92" s="614"/>
      <c r="R92" s="613"/>
      <c r="S92" s="613"/>
      <c r="T92" s="614"/>
      <c r="U92" s="613"/>
      <c r="V92" s="613"/>
      <c r="W92" s="614"/>
    </row>
    <row r="93" spans="1:23" ht="36.6" thickBot="1" x14ac:dyDescent="0.3">
      <c r="A93" s="606"/>
      <c r="B93" s="816"/>
      <c r="C93" s="610"/>
      <c r="D93" s="613"/>
      <c r="E93" s="623"/>
      <c r="F93" s="112" t="s">
        <v>86</v>
      </c>
      <c r="G93" s="112" t="s">
        <v>88</v>
      </c>
      <c r="H93" s="113" t="s">
        <v>87</v>
      </c>
      <c r="I93" s="111" t="s">
        <v>18</v>
      </c>
      <c r="J93" s="109" t="s">
        <v>76</v>
      </c>
      <c r="K93" s="114" t="s">
        <v>77</v>
      </c>
      <c r="L93" s="108" t="s">
        <v>18</v>
      </c>
      <c r="M93" s="109" t="s">
        <v>76</v>
      </c>
      <c r="N93" s="110" t="s">
        <v>77</v>
      </c>
      <c r="O93" s="111" t="s">
        <v>18</v>
      </c>
      <c r="P93" s="109" t="s">
        <v>76</v>
      </c>
      <c r="Q93" s="110" t="s">
        <v>77</v>
      </c>
      <c r="R93" s="111" t="s">
        <v>18</v>
      </c>
      <c r="S93" s="164" t="s">
        <v>76</v>
      </c>
      <c r="T93" s="110" t="s">
        <v>77</v>
      </c>
      <c r="U93" s="111" t="s">
        <v>18</v>
      </c>
      <c r="V93" s="394" t="s">
        <v>76</v>
      </c>
      <c r="W93" s="110" t="s">
        <v>77</v>
      </c>
    </row>
    <row r="94" spans="1:23" ht="13.8" thickBot="1" x14ac:dyDescent="0.3">
      <c r="A94" s="78">
        <v>0</v>
      </c>
      <c r="B94" s="82">
        <v>1</v>
      </c>
      <c r="C94" s="106">
        <v>2</v>
      </c>
      <c r="D94" s="83">
        <v>3</v>
      </c>
      <c r="E94" s="79">
        <v>4</v>
      </c>
      <c r="F94" s="79">
        <v>5</v>
      </c>
      <c r="G94" s="79">
        <v>6</v>
      </c>
      <c r="H94" s="84">
        <v>7</v>
      </c>
      <c r="I94" s="79">
        <v>8</v>
      </c>
      <c r="J94" s="80">
        <v>9</v>
      </c>
      <c r="K94" s="85">
        <v>10</v>
      </c>
      <c r="L94" s="83">
        <v>11</v>
      </c>
      <c r="M94" s="80">
        <v>12</v>
      </c>
      <c r="N94" s="81">
        <v>13</v>
      </c>
      <c r="O94" s="79">
        <v>14</v>
      </c>
      <c r="P94" s="80">
        <v>15</v>
      </c>
      <c r="Q94" s="81">
        <v>16</v>
      </c>
      <c r="R94" s="79">
        <v>17</v>
      </c>
      <c r="S94" s="80">
        <v>18</v>
      </c>
      <c r="T94" s="81">
        <v>19</v>
      </c>
      <c r="U94" s="79">
        <v>20</v>
      </c>
      <c r="V94" s="80">
        <v>21</v>
      </c>
      <c r="W94" s="81">
        <v>22</v>
      </c>
    </row>
    <row r="95" spans="1:23" ht="22.2" customHeight="1" x14ac:dyDescent="0.25">
      <c r="A95" s="89"/>
      <c r="B95" s="221" t="s">
        <v>339</v>
      </c>
      <c r="C95" s="222"/>
      <c r="D95" s="293"/>
      <c r="E95" s="294"/>
      <c r="F95" s="379">
        <f>G95+H95</f>
        <v>0</v>
      </c>
      <c r="G95" s="295"/>
      <c r="H95" s="296"/>
      <c r="I95" s="297"/>
      <c r="J95" s="280"/>
      <c r="K95" s="281"/>
      <c r="L95" s="282"/>
      <c r="M95" s="283"/>
      <c r="N95" s="284"/>
      <c r="O95" s="279"/>
      <c r="P95" s="283"/>
      <c r="Q95" s="285"/>
      <c r="R95" s="279"/>
      <c r="S95" s="670"/>
      <c r="T95" s="671"/>
      <c r="U95" s="297"/>
      <c r="V95" s="670"/>
      <c r="W95" s="671"/>
    </row>
    <row r="96" spans="1:23" ht="21" customHeight="1" thickBot="1" x14ac:dyDescent="0.3">
      <c r="A96" s="220"/>
      <c r="B96" s="223" t="s">
        <v>340</v>
      </c>
      <c r="C96" s="224"/>
      <c r="D96" s="298"/>
      <c r="E96" s="299"/>
      <c r="F96" s="380"/>
      <c r="G96" s="381" t="e">
        <f>SUM(K96,N96,Q96,#REF!)</f>
        <v>#REF!</v>
      </c>
      <c r="H96" s="300"/>
      <c r="I96" s="301"/>
      <c r="J96" s="287"/>
      <c r="K96" s="288"/>
      <c r="L96" s="289"/>
      <c r="M96" s="290"/>
      <c r="N96" s="291"/>
      <c r="O96" s="286"/>
      <c r="P96" s="290"/>
      <c r="Q96" s="292"/>
      <c r="R96" s="286"/>
      <c r="S96" s="672"/>
      <c r="T96" s="673" t="e">
        <f>100%-G96</f>
        <v>#REF!</v>
      </c>
      <c r="U96" s="301"/>
      <c r="V96" s="672"/>
      <c r="W96" s="673">
        <f>100%-J96</f>
        <v>1</v>
      </c>
    </row>
    <row r="97" spans="1:23" ht="13.8" x14ac:dyDescent="0.25">
      <c r="A97" s="162" t="s">
        <v>19</v>
      </c>
      <c r="B97" s="668" t="s">
        <v>85</v>
      </c>
      <c r="C97" s="675" t="s">
        <v>69</v>
      </c>
      <c r="D97" s="848">
        <f t="shared" ref="D97:T97" si="73">D98+D112+D117+D118+D119+D120+D121</f>
        <v>0</v>
      </c>
      <c r="E97" s="849">
        <f t="shared" si="73"/>
        <v>0</v>
      </c>
      <c r="F97" s="849">
        <f t="shared" si="73"/>
        <v>0</v>
      </c>
      <c r="G97" s="849">
        <f t="shared" si="73"/>
        <v>0</v>
      </c>
      <c r="H97" s="850">
        <f>H98+H112+H117+H118+H119+H120+H121</f>
        <v>0</v>
      </c>
      <c r="I97" s="820">
        <f t="shared" si="73"/>
        <v>0</v>
      </c>
      <c r="J97" s="818">
        <f t="shared" si="73"/>
        <v>0</v>
      </c>
      <c r="K97" s="821">
        <f t="shared" si="73"/>
        <v>0</v>
      </c>
      <c r="L97" s="848">
        <f t="shared" si="73"/>
        <v>0</v>
      </c>
      <c r="M97" s="849">
        <f t="shared" si="73"/>
        <v>0</v>
      </c>
      <c r="N97" s="850">
        <f t="shared" si="73"/>
        <v>0</v>
      </c>
      <c r="O97" s="820">
        <f t="shared" si="73"/>
        <v>0</v>
      </c>
      <c r="P97" s="818">
        <f t="shared" si="73"/>
        <v>0</v>
      </c>
      <c r="Q97" s="821">
        <f t="shared" si="73"/>
        <v>0</v>
      </c>
      <c r="R97" s="848">
        <f t="shared" si="73"/>
        <v>0</v>
      </c>
      <c r="S97" s="849">
        <f t="shared" si="73"/>
        <v>0</v>
      </c>
      <c r="T97" s="850">
        <f t="shared" si="73"/>
        <v>0</v>
      </c>
      <c r="U97" s="848">
        <f t="shared" ref="U97:W97" si="74">U98+U112+U117+U118+U119+U120+U121</f>
        <v>0</v>
      </c>
      <c r="V97" s="849">
        <f t="shared" si="74"/>
        <v>0</v>
      </c>
      <c r="W97" s="850">
        <f t="shared" si="74"/>
        <v>0</v>
      </c>
    </row>
    <row r="98" spans="1:23" s="8" customFormat="1" ht="13.8" x14ac:dyDescent="0.25">
      <c r="A98" s="115" t="s">
        <v>78</v>
      </c>
      <c r="B98" s="857" t="s">
        <v>52</v>
      </c>
      <c r="C98" s="676" t="s">
        <v>69</v>
      </c>
      <c r="D98" s="851">
        <f t="shared" ref="D98:T98" si="75">D99+D100+D101+D102</f>
        <v>0</v>
      </c>
      <c r="E98" s="852">
        <f t="shared" si="75"/>
        <v>0</v>
      </c>
      <c r="F98" s="852">
        <f t="shared" si="75"/>
        <v>0</v>
      </c>
      <c r="G98" s="852">
        <f t="shared" si="75"/>
        <v>0</v>
      </c>
      <c r="H98" s="853">
        <f>H99+H100+H101+H102</f>
        <v>0</v>
      </c>
      <c r="I98" s="854">
        <f t="shared" si="75"/>
        <v>0</v>
      </c>
      <c r="J98" s="852">
        <f t="shared" si="75"/>
        <v>0</v>
      </c>
      <c r="K98" s="855">
        <f t="shared" si="75"/>
        <v>0</v>
      </c>
      <c r="L98" s="851">
        <f t="shared" si="75"/>
        <v>0</v>
      </c>
      <c r="M98" s="852">
        <f t="shared" si="75"/>
        <v>0</v>
      </c>
      <c r="N98" s="853">
        <f t="shared" si="75"/>
        <v>0</v>
      </c>
      <c r="O98" s="854">
        <f t="shared" si="75"/>
        <v>0</v>
      </c>
      <c r="P98" s="852">
        <f t="shared" si="75"/>
        <v>0</v>
      </c>
      <c r="Q98" s="855">
        <f t="shared" si="75"/>
        <v>0</v>
      </c>
      <c r="R98" s="851">
        <f t="shared" si="75"/>
        <v>0</v>
      </c>
      <c r="S98" s="852">
        <f t="shared" si="75"/>
        <v>0</v>
      </c>
      <c r="T98" s="853">
        <f t="shared" si="75"/>
        <v>0</v>
      </c>
      <c r="U98" s="851">
        <f t="shared" ref="U98:W98" si="76">U99+U100+U101+U102</f>
        <v>0</v>
      </c>
      <c r="V98" s="852">
        <f t="shared" si="76"/>
        <v>0</v>
      </c>
      <c r="W98" s="853">
        <f t="shared" si="76"/>
        <v>0</v>
      </c>
    </row>
    <row r="99" spans="1:23" x14ac:dyDescent="0.25">
      <c r="A99" s="38"/>
      <c r="B99" s="96" t="s">
        <v>2</v>
      </c>
      <c r="C99" s="676" t="s">
        <v>69</v>
      </c>
      <c r="D99" s="827"/>
      <c r="E99" s="823">
        <f>J99+M99+P99</f>
        <v>0</v>
      </c>
      <c r="F99" s="823">
        <f>D99-E99</f>
        <v>0</v>
      </c>
      <c r="G99" s="823">
        <f>F99*$G$95</f>
        <v>0</v>
      </c>
      <c r="H99" s="824">
        <f>F99-G99</f>
        <v>0</v>
      </c>
      <c r="I99" s="825">
        <f>J99+K99</f>
        <v>0</v>
      </c>
      <c r="J99" s="828"/>
      <c r="K99" s="829"/>
      <c r="L99" s="822">
        <f>M99+N99</f>
        <v>0</v>
      </c>
      <c r="M99" s="828"/>
      <c r="N99" s="830"/>
      <c r="O99" s="825">
        <f>P99+Q99</f>
        <v>0</v>
      </c>
      <c r="P99" s="828"/>
      <c r="Q99" s="829"/>
      <c r="R99" s="822">
        <f>S99+T99</f>
        <v>0</v>
      </c>
      <c r="S99" s="828"/>
      <c r="T99" s="830"/>
      <c r="U99" s="822">
        <f>V99+W99</f>
        <v>0</v>
      </c>
      <c r="V99" s="828"/>
      <c r="W99" s="830"/>
    </row>
    <row r="100" spans="1:23" ht="26.4" x14ac:dyDescent="0.25">
      <c r="A100" s="38"/>
      <c r="B100" s="96" t="s">
        <v>53</v>
      </c>
      <c r="C100" s="676" t="s">
        <v>69</v>
      </c>
      <c r="D100" s="827"/>
      <c r="E100" s="823">
        <f>J100+M100+P100</f>
        <v>0</v>
      </c>
      <c r="F100" s="823">
        <f>D100-E100</f>
        <v>0</v>
      </c>
      <c r="G100" s="823">
        <f t="shared" ref="G100:G110" si="77">F100*$G$95</f>
        <v>0</v>
      </c>
      <c r="H100" s="824">
        <f>F100-G100</f>
        <v>0</v>
      </c>
      <c r="I100" s="825">
        <f>J100+K100</f>
        <v>0</v>
      </c>
      <c r="J100" s="828"/>
      <c r="K100" s="829"/>
      <c r="L100" s="822">
        <f>M100+N100</f>
        <v>0</v>
      </c>
      <c r="M100" s="828"/>
      <c r="N100" s="830"/>
      <c r="O100" s="825">
        <f>P100+Q100</f>
        <v>0</v>
      </c>
      <c r="P100" s="828"/>
      <c r="Q100" s="829"/>
      <c r="R100" s="822">
        <f>S100+T100</f>
        <v>0</v>
      </c>
      <c r="S100" s="828"/>
      <c r="T100" s="830"/>
      <c r="U100" s="822">
        <f>V100+W100</f>
        <v>0</v>
      </c>
      <c r="V100" s="828"/>
      <c r="W100" s="830"/>
    </row>
    <row r="101" spans="1:23" ht="39.6" x14ac:dyDescent="0.25">
      <c r="A101" s="38"/>
      <c r="B101" s="96" t="s">
        <v>35</v>
      </c>
      <c r="C101" s="676" t="s">
        <v>69</v>
      </c>
      <c r="D101" s="827"/>
      <c r="E101" s="823">
        <f>J101+M101+P101</f>
        <v>0</v>
      </c>
      <c r="F101" s="823">
        <f>D101-E101</f>
        <v>0</v>
      </c>
      <c r="G101" s="823">
        <f t="shared" si="77"/>
        <v>0</v>
      </c>
      <c r="H101" s="824">
        <f>F101-G101</f>
        <v>0</v>
      </c>
      <c r="I101" s="825">
        <f>J101+K101</f>
        <v>0</v>
      </c>
      <c r="J101" s="828"/>
      <c r="K101" s="829"/>
      <c r="L101" s="822">
        <f>M101+N101</f>
        <v>0</v>
      </c>
      <c r="M101" s="828"/>
      <c r="N101" s="830"/>
      <c r="O101" s="825">
        <f>P101+Q101</f>
        <v>0</v>
      </c>
      <c r="P101" s="828"/>
      <c r="Q101" s="829"/>
      <c r="R101" s="822">
        <f>S101+T101</f>
        <v>0</v>
      </c>
      <c r="S101" s="828"/>
      <c r="T101" s="830"/>
      <c r="U101" s="822">
        <f>V101+W101</f>
        <v>0</v>
      </c>
      <c r="V101" s="828"/>
      <c r="W101" s="830"/>
    </row>
    <row r="102" spans="1:23" x14ac:dyDescent="0.25">
      <c r="A102" s="38"/>
      <c r="B102" s="96" t="s">
        <v>54</v>
      </c>
      <c r="C102" s="676" t="s">
        <v>69</v>
      </c>
      <c r="D102" s="822">
        <f t="shared" ref="D102:Q102" si="78">D105+D106+D107+D108+D109+D110</f>
        <v>0</v>
      </c>
      <c r="E102" s="823">
        <f t="shared" si="78"/>
        <v>0</v>
      </c>
      <c r="F102" s="823">
        <f t="shared" si="78"/>
        <v>0</v>
      </c>
      <c r="G102" s="823">
        <f t="shared" si="78"/>
        <v>0</v>
      </c>
      <c r="H102" s="824">
        <f t="shared" si="78"/>
        <v>0</v>
      </c>
      <c r="I102" s="825">
        <f t="shared" si="78"/>
        <v>0</v>
      </c>
      <c r="J102" s="823">
        <f t="shared" si="78"/>
        <v>0</v>
      </c>
      <c r="K102" s="826">
        <f t="shared" si="78"/>
        <v>0</v>
      </c>
      <c r="L102" s="822">
        <f t="shared" si="78"/>
        <v>0</v>
      </c>
      <c r="M102" s="823">
        <f t="shared" si="78"/>
        <v>0</v>
      </c>
      <c r="N102" s="824">
        <f t="shared" si="78"/>
        <v>0</v>
      </c>
      <c r="O102" s="825">
        <f t="shared" si="78"/>
        <v>0</v>
      </c>
      <c r="P102" s="823">
        <f t="shared" si="78"/>
        <v>0</v>
      </c>
      <c r="Q102" s="826">
        <f t="shared" si="78"/>
        <v>0</v>
      </c>
      <c r="R102" s="822">
        <f t="shared" ref="R102:T102" si="79">R105+R106+R107+R108+R109+R110</f>
        <v>0</v>
      </c>
      <c r="S102" s="823">
        <f t="shared" si="79"/>
        <v>0</v>
      </c>
      <c r="T102" s="824">
        <f t="shared" si="79"/>
        <v>0</v>
      </c>
      <c r="U102" s="822">
        <f t="shared" ref="U102:W102" si="80">U105+U106+U107+U108+U109+U110</f>
        <v>0</v>
      </c>
      <c r="V102" s="823">
        <f t="shared" si="80"/>
        <v>0</v>
      </c>
      <c r="W102" s="824">
        <f t="shared" si="80"/>
        <v>0</v>
      </c>
    </row>
    <row r="103" spans="1:23" x14ac:dyDescent="0.25">
      <c r="A103" s="38"/>
      <c r="B103" s="97" t="s">
        <v>34</v>
      </c>
      <c r="C103" s="676" t="s">
        <v>69</v>
      </c>
      <c r="D103" s="827"/>
      <c r="E103" s="823">
        <f t="shared" ref="E103:E110" si="81">J103+M103+P103</f>
        <v>0</v>
      </c>
      <c r="F103" s="823">
        <f t="shared" ref="F103:F110" si="82">D103-E103</f>
        <v>0</v>
      </c>
      <c r="G103" s="823">
        <f t="shared" si="77"/>
        <v>0</v>
      </c>
      <c r="H103" s="824">
        <f t="shared" ref="H103:H110" si="83">F103-G103</f>
        <v>0</v>
      </c>
      <c r="I103" s="825">
        <f t="shared" ref="I103:I110" si="84">J103+K103</f>
        <v>0</v>
      </c>
      <c r="J103" s="828"/>
      <c r="K103" s="829"/>
      <c r="L103" s="822">
        <f t="shared" ref="L103:L110" si="85">M103+N103</f>
        <v>0</v>
      </c>
      <c r="M103" s="828"/>
      <c r="N103" s="830"/>
      <c r="O103" s="825">
        <f>P103+Q103</f>
        <v>0</v>
      </c>
      <c r="P103" s="828"/>
      <c r="Q103" s="829"/>
      <c r="R103" s="822">
        <f>S103+T103</f>
        <v>0</v>
      </c>
      <c r="S103" s="828"/>
      <c r="T103" s="830"/>
      <c r="U103" s="822">
        <f>V103+W103</f>
        <v>0</v>
      </c>
      <c r="V103" s="828"/>
      <c r="W103" s="830"/>
    </row>
    <row r="104" spans="1:23" x14ac:dyDescent="0.25">
      <c r="A104" s="38"/>
      <c r="B104" s="97" t="s">
        <v>36</v>
      </c>
      <c r="C104" s="676" t="s">
        <v>69</v>
      </c>
      <c r="D104" s="827"/>
      <c r="E104" s="823">
        <f t="shared" si="81"/>
        <v>0</v>
      </c>
      <c r="F104" s="823">
        <f t="shared" si="82"/>
        <v>0</v>
      </c>
      <c r="G104" s="823">
        <f t="shared" si="77"/>
        <v>0</v>
      </c>
      <c r="H104" s="824">
        <f t="shared" si="83"/>
        <v>0</v>
      </c>
      <c r="I104" s="825">
        <f t="shared" si="84"/>
        <v>0</v>
      </c>
      <c r="J104" s="828"/>
      <c r="K104" s="829"/>
      <c r="L104" s="822">
        <f t="shared" si="85"/>
        <v>0</v>
      </c>
      <c r="M104" s="828"/>
      <c r="N104" s="830"/>
      <c r="O104" s="825">
        <f t="shared" ref="O104:O111" si="86">P104+Q104</f>
        <v>0</v>
      </c>
      <c r="P104" s="828"/>
      <c r="Q104" s="829"/>
      <c r="R104" s="822">
        <f t="shared" ref="R104:R111" si="87">S104+T104</f>
        <v>0</v>
      </c>
      <c r="S104" s="828"/>
      <c r="T104" s="830"/>
      <c r="U104" s="822">
        <f t="shared" ref="U104:U111" si="88">V104+W104</f>
        <v>0</v>
      </c>
      <c r="V104" s="828"/>
      <c r="W104" s="830"/>
    </row>
    <row r="105" spans="1:23" x14ac:dyDescent="0.25">
      <c r="A105" s="38"/>
      <c r="B105" s="97" t="s">
        <v>55</v>
      </c>
      <c r="C105" s="676" t="s">
        <v>69</v>
      </c>
      <c r="D105" s="827"/>
      <c r="E105" s="823">
        <f t="shared" si="81"/>
        <v>0</v>
      </c>
      <c r="F105" s="823">
        <f t="shared" si="82"/>
        <v>0</v>
      </c>
      <c r="G105" s="823">
        <f t="shared" si="77"/>
        <v>0</v>
      </c>
      <c r="H105" s="824">
        <f t="shared" si="83"/>
        <v>0</v>
      </c>
      <c r="I105" s="825">
        <f t="shared" si="84"/>
        <v>0</v>
      </c>
      <c r="J105" s="828"/>
      <c r="K105" s="829"/>
      <c r="L105" s="822">
        <f t="shared" si="85"/>
        <v>0</v>
      </c>
      <c r="M105" s="828"/>
      <c r="N105" s="830"/>
      <c r="O105" s="825">
        <f t="shared" si="86"/>
        <v>0</v>
      </c>
      <c r="P105" s="828"/>
      <c r="Q105" s="829"/>
      <c r="R105" s="822">
        <f t="shared" si="87"/>
        <v>0</v>
      </c>
      <c r="S105" s="828"/>
      <c r="T105" s="830"/>
      <c r="U105" s="822">
        <f t="shared" si="88"/>
        <v>0</v>
      </c>
      <c r="V105" s="828"/>
      <c r="W105" s="830"/>
    </row>
    <row r="106" spans="1:23" x14ac:dyDescent="0.25">
      <c r="A106" s="38"/>
      <c r="B106" s="97" t="s">
        <v>266</v>
      </c>
      <c r="C106" s="676" t="s">
        <v>69</v>
      </c>
      <c r="D106" s="827"/>
      <c r="E106" s="823">
        <f t="shared" si="81"/>
        <v>0</v>
      </c>
      <c r="F106" s="823">
        <f t="shared" si="82"/>
        <v>0</v>
      </c>
      <c r="G106" s="823">
        <f t="shared" si="77"/>
        <v>0</v>
      </c>
      <c r="H106" s="824">
        <f t="shared" si="83"/>
        <v>0</v>
      </c>
      <c r="I106" s="825">
        <f t="shared" si="84"/>
        <v>0</v>
      </c>
      <c r="J106" s="828"/>
      <c r="K106" s="829"/>
      <c r="L106" s="822">
        <f t="shared" si="85"/>
        <v>0</v>
      </c>
      <c r="M106" s="828"/>
      <c r="N106" s="830"/>
      <c r="O106" s="825">
        <f t="shared" si="86"/>
        <v>0</v>
      </c>
      <c r="P106" s="828"/>
      <c r="Q106" s="829"/>
      <c r="R106" s="822">
        <f t="shared" si="87"/>
        <v>0</v>
      </c>
      <c r="S106" s="828"/>
      <c r="T106" s="830"/>
      <c r="U106" s="822">
        <f t="shared" si="88"/>
        <v>0</v>
      </c>
      <c r="V106" s="828"/>
      <c r="W106" s="830"/>
    </row>
    <row r="107" spans="1:23" x14ac:dyDescent="0.25">
      <c r="A107" s="38"/>
      <c r="B107" s="97" t="s">
        <v>3</v>
      </c>
      <c r="C107" s="676" t="s">
        <v>69</v>
      </c>
      <c r="D107" s="827"/>
      <c r="E107" s="823">
        <f t="shared" si="81"/>
        <v>0</v>
      </c>
      <c r="F107" s="823">
        <f t="shared" si="82"/>
        <v>0</v>
      </c>
      <c r="G107" s="823">
        <f t="shared" si="77"/>
        <v>0</v>
      </c>
      <c r="H107" s="824">
        <f t="shared" si="83"/>
        <v>0</v>
      </c>
      <c r="I107" s="825">
        <f t="shared" si="84"/>
        <v>0</v>
      </c>
      <c r="J107" s="828"/>
      <c r="K107" s="829"/>
      <c r="L107" s="822">
        <f t="shared" si="85"/>
        <v>0</v>
      </c>
      <c r="M107" s="828"/>
      <c r="N107" s="830"/>
      <c r="O107" s="825">
        <f t="shared" si="86"/>
        <v>0</v>
      </c>
      <c r="P107" s="828"/>
      <c r="Q107" s="829"/>
      <c r="R107" s="822">
        <f t="shared" si="87"/>
        <v>0</v>
      </c>
      <c r="S107" s="828"/>
      <c r="T107" s="830"/>
      <c r="U107" s="822">
        <f t="shared" si="88"/>
        <v>0</v>
      </c>
      <c r="V107" s="828"/>
      <c r="W107" s="830"/>
    </row>
    <row r="108" spans="1:23" x14ac:dyDescent="0.25">
      <c r="A108" s="38"/>
      <c r="B108" s="97" t="s">
        <v>4</v>
      </c>
      <c r="C108" s="676" t="s">
        <v>69</v>
      </c>
      <c r="D108" s="827"/>
      <c r="E108" s="823">
        <f t="shared" si="81"/>
        <v>0</v>
      </c>
      <c r="F108" s="823">
        <f t="shared" si="82"/>
        <v>0</v>
      </c>
      <c r="G108" s="823">
        <f t="shared" si="77"/>
        <v>0</v>
      </c>
      <c r="H108" s="824">
        <f t="shared" si="83"/>
        <v>0</v>
      </c>
      <c r="I108" s="825">
        <f t="shared" si="84"/>
        <v>0</v>
      </c>
      <c r="J108" s="828"/>
      <c r="K108" s="829"/>
      <c r="L108" s="822">
        <f t="shared" si="85"/>
        <v>0</v>
      </c>
      <c r="M108" s="828"/>
      <c r="N108" s="830"/>
      <c r="O108" s="825">
        <f t="shared" si="86"/>
        <v>0</v>
      </c>
      <c r="P108" s="828"/>
      <c r="Q108" s="829"/>
      <c r="R108" s="822">
        <f t="shared" si="87"/>
        <v>0</v>
      </c>
      <c r="S108" s="828"/>
      <c r="T108" s="830"/>
      <c r="U108" s="822">
        <f t="shared" si="88"/>
        <v>0</v>
      </c>
      <c r="V108" s="828"/>
      <c r="W108" s="830"/>
    </row>
    <row r="109" spans="1:23" x14ac:dyDescent="0.25">
      <c r="A109" s="38"/>
      <c r="B109" s="97" t="s">
        <v>37</v>
      </c>
      <c r="C109" s="676" t="s">
        <v>69</v>
      </c>
      <c r="D109" s="827"/>
      <c r="E109" s="823">
        <f t="shared" si="81"/>
        <v>0</v>
      </c>
      <c r="F109" s="823">
        <f t="shared" si="82"/>
        <v>0</v>
      </c>
      <c r="G109" s="823">
        <f t="shared" si="77"/>
        <v>0</v>
      </c>
      <c r="H109" s="824">
        <f t="shared" si="83"/>
        <v>0</v>
      </c>
      <c r="I109" s="825">
        <f t="shared" si="84"/>
        <v>0</v>
      </c>
      <c r="J109" s="828"/>
      <c r="K109" s="829"/>
      <c r="L109" s="822">
        <f t="shared" si="85"/>
        <v>0</v>
      </c>
      <c r="M109" s="828"/>
      <c r="N109" s="830"/>
      <c r="O109" s="825">
        <f t="shared" si="86"/>
        <v>0</v>
      </c>
      <c r="P109" s="828"/>
      <c r="Q109" s="829"/>
      <c r="R109" s="822">
        <f t="shared" si="87"/>
        <v>0</v>
      </c>
      <c r="S109" s="828"/>
      <c r="T109" s="830"/>
      <c r="U109" s="822">
        <f t="shared" si="88"/>
        <v>0</v>
      </c>
      <c r="V109" s="828"/>
      <c r="W109" s="830"/>
    </row>
    <row r="110" spans="1:23" x14ac:dyDescent="0.25">
      <c r="A110" s="38"/>
      <c r="B110" s="97" t="s">
        <v>38</v>
      </c>
      <c r="C110" s="676" t="s">
        <v>69</v>
      </c>
      <c r="D110" s="827"/>
      <c r="E110" s="823">
        <f t="shared" si="81"/>
        <v>0</v>
      </c>
      <c r="F110" s="823">
        <f t="shared" si="82"/>
        <v>0</v>
      </c>
      <c r="G110" s="823">
        <f t="shared" si="77"/>
        <v>0</v>
      </c>
      <c r="H110" s="824">
        <f t="shared" si="83"/>
        <v>0</v>
      </c>
      <c r="I110" s="825">
        <f t="shared" si="84"/>
        <v>0</v>
      </c>
      <c r="J110" s="828"/>
      <c r="K110" s="829"/>
      <c r="L110" s="822">
        <f t="shared" si="85"/>
        <v>0</v>
      </c>
      <c r="M110" s="828"/>
      <c r="N110" s="830"/>
      <c r="O110" s="825">
        <f t="shared" si="86"/>
        <v>0</v>
      </c>
      <c r="P110" s="828"/>
      <c r="Q110" s="829"/>
      <c r="R110" s="822">
        <f t="shared" si="87"/>
        <v>0</v>
      </c>
      <c r="S110" s="828"/>
      <c r="T110" s="830"/>
      <c r="U110" s="822">
        <f t="shared" si="88"/>
        <v>0</v>
      </c>
      <c r="V110" s="828"/>
      <c r="W110" s="830"/>
    </row>
    <row r="111" spans="1:23" ht="37.200000000000003" customHeight="1" x14ac:dyDescent="0.25">
      <c r="A111" s="38"/>
      <c r="B111" s="418" t="s">
        <v>284</v>
      </c>
      <c r="C111" s="676"/>
      <c r="D111" s="827"/>
      <c r="E111" s="823"/>
      <c r="F111" s="823"/>
      <c r="G111" s="823"/>
      <c r="H111" s="824"/>
      <c r="I111" s="825">
        <f t="shared" ref="I111" si="89">J111+K111</f>
        <v>0</v>
      </c>
      <c r="J111" s="828"/>
      <c r="K111" s="829"/>
      <c r="L111" s="822">
        <f t="shared" ref="L111" si="90">M111+N111</f>
        <v>0</v>
      </c>
      <c r="M111" s="828"/>
      <c r="N111" s="830"/>
      <c r="O111" s="825">
        <f t="shared" si="86"/>
        <v>0</v>
      </c>
      <c r="P111" s="828"/>
      <c r="Q111" s="829"/>
      <c r="R111" s="822">
        <f t="shared" si="87"/>
        <v>0</v>
      </c>
      <c r="S111" s="828"/>
      <c r="T111" s="830"/>
      <c r="U111" s="822">
        <f t="shared" si="88"/>
        <v>0</v>
      </c>
      <c r="V111" s="828"/>
      <c r="W111" s="830"/>
    </row>
    <row r="112" spans="1:23" s="8" customFormat="1" ht="19.2" customHeight="1" x14ac:dyDescent="0.25">
      <c r="A112" s="39" t="s">
        <v>79</v>
      </c>
      <c r="B112" s="857" t="s">
        <v>42</v>
      </c>
      <c r="C112" s="676" t="s">
        <v>69</v>
      </c>
      <c r="D112" s="851">
        <f t="shared" ref="D112:T112" si="91">D113+D114+D116</f>
        <v>0</v>
      </c>
      <c r="E112" s="852">
        <f t="shared" si="91"/>
        <v>0</v>
      </c>
      <c r="F112" s="852">
        <f t="shared" si="91"/>
        <v>0</v>
      </c>
      <c r="G112" s="852">
        <f t="shared" si="91"/>
        <v>0</v>
      </c>
      <c r="H112" s="853">
        <f t="shared" si="91"/>
        <v>0</v>
      </c>
      <c r="I112" s="854">
        <f t="shared" si="91"/>
        <v>0</v>
      </c>
      <c r="J112" s="852">
        <f t="shared" si="91"/>
        <v>0</v>
      </c>
      <c r="K112" s="855">
        <f t="shared" si="91"/>
        <v>0</v>
      </c>
      <c r="L112" s="851">
        <f t="shared" si="91"/>
        <v>0</v>
      </c>
      <c r="M112" s="852">
        <f t="shared" si="91"/>
        <v>0</v>
      </c>
      <c r="N112" s="853">
        <f t="shared" si="91"/>
        <v>0</v>
      </c>
      <c r="O112" s="854">
        <f t="shared" si="91"/>
        <v>0</v>
      </c>
      <c r="P112" s="852">
        <f t="shared" si="91"/>
        <v>0</v>
      </c>
      <c r="Q112" s="855">
        <f t="shared" si="91"/>
        <v>0</v>
      </c>
      <c r="R112" s="851">
        <f t="shared" si="91"/>
        <v>0</v>
      </c>
      <c r="S112" s="852">
        <f t="shared" si="91"/>
        <v>0</v>
      </c>
      <c r="T112" s="853">
        <f t="shared" si="91"/>
        <v>0</v>
      </c>
      <c r="U112" s="851">
        <f t="shared" ref="U112:W112" si="92">U113+U114+U116</f>
        <v>0</v>
      </c>
      <c r="V112" s="852">
        <f t="shared" si="92"/>
        <v>0</v>
      </c>
      <c r="W112" s="853">
        <f t="shared" si="92"/>
        <v>0</v>
      </c>
    </row>
    <row r="113" spans="1:30" x14ac:dyDescent="0.25">
      <c r="A113" s="38"/>
      <c r="B113" s="96" t="s">
        <v>259</v>
      </c>
      <c r="C113" s="676" t="s">
        <v>69</v>
      </c>
      <c r="D113" s="831"/>
      <c r="E113" s="823">
        <f t="shared" ref="E113:E121" si="93">J113+M113+P113</f>
        <v>0</v>
      </c>
      <c r="F113" s="823">
        <f t="shared" ref="F113:F121" si="94">D113-E113</f>
        <v>0</v>
      </c>
      <c r="G113" s="823">
        <f>F113*$G$95</f>
        <v>0</v>
      </c>
      <c r="H113" s="824">
        <f t="shared" ref="H113:H121" si="95">F113-G113</f>
        <v>0</v>
      </c>
      <c r="I113" s="825">
        <f t="shared" ref="I113:I121" si="96">J113+K113</f>
        <v>0</v>
      </c>
      <c r="J113" s="832"/>
      <c r="K113" s="833"/>
      <c r="L113" s="822">
        <f t="shared" ref="L113:L121" si="97">M113+N113</f>
        <v>0</v>
      </c>
      <c r="M113" s="828"/>
      <c r="N113" s="830"/>
      <c r="O113" s="825">
        <f>P113+Q113</f>
        <v>0</v>
      </c>
      <c r="P113" s="828"/>
      <c r="Q113" s="833"/>
      <c r="R113" s="822">
        <f>S113+T113</f>
        <v>0</v>
      </c>
      <c r="S113" s="828"/>
      <c r="T113" s="834"/>
      <c r="U113" s="822">
        <f>V113+W113</f>
        <v>0</v>
      </c>
      <c r="V113" s="828"/>
      <c r="W113" s="834"/>
    </row>
    <row r="114" spans="1:30" ht="26.4" x14ac:dyDescent="0.25">
      <c r="A114" s="92"/>
      <c r="B114" s="96" t="s">
        <v>295</v>
      </c>
      <c r="C114" s="676" t="s">
        <v>69</v>
      </c>
      <c r="D114" s="835"/>
      <c r="E114" s="823">
        <f t="shared" si="93"/>
        <v>0</v>
      </c>
      <c r="F114" s="823">
        <f t="shared" si="94"/>
        <v>0</v>
      </c>
      <c r="G114" s="823">
        <f>F114*$G$95</f>
        <v>0</v>
      </c>
      <c r="H114" s="824">
        <f t="shared" si="95"/>
        <v>0</v>
      </c>
      <c r="I114" s="825">
        <f t="shared" si="96"/>
        <v>0</v>
      </c>
      <c r="J114" s="832"/>
      <c r="K114" s="833"/>
      <c r="L114" s="822">
        <f t="shared" si="97"/>
        <v>0</v>
      </c>
      <c r="M114" s="828"/>
      <c r="N114" s="830"/>
      <c r="O114" s="825">
        <f t="shared" ref="O114:O121" si="98">P114+Q114</f>
        <v>0</v>
      </c>
      <c r="P114" s="828"/>
      <c r="Q114" s="833"/>
      <c r="R114" s="822">
        <f t="shared" ref="R114:R121" si="99">S114+T114</f>
        <v>0</v>
      </c>
      <c r="S114" s="828"/>
      <c r="T114" s="834"/>
      <c r="U114" s="822">
        <f t="shared" ref="U114:U121" si="100">V114+W114</f>
        <v>0</v>
      </c>
      <c r="V114" s="828"/>
      <c r="W114" s="834"/>
    </row>
    <row r="115" spans="1:30" ht="26.4" x14ac:dyDescent="0.25">
      <c r="A115" s="92"/>
      <c r="B115" s="96" t="s">
        <v>264</v>
      </c>
      <c r="C115" s="676"/>
      <c r="D115" s="835"/>
      <c r="E115" s="823"/>
      <c r="F115" s="823"/>
      <c r="G115" s="823"/>
      <c r="H115" s="824"/>
      <c r="I115" s="825"/>
      <c r="J115" s="832"/>
      <c r="K115" s="833"/>
      <c r="L115" s="822"/>
      <c r="M115" s="828"/>
      <c r="N115" s="830"/>
      <c r="O115" s="825">
        <f t="shared" si="98"/>
        <v>0</v>
      </c>
      <c r="P115" s="828"/>
      <c r="Q115" s="833"/>
      <c r="R115" s="822">
        <f t="shared" si="99"/>
        <v>0</v>
      </c>
      <c r="S115" s="828"/>
      <c r="T115" s="834"/>
      <c r="U115" s="822">
        <f t="shared" si="100"/>
        <v>0</v>
      </c>
      <c r="V115" s="828"/>
      <c r="W115" s="834"/>
    </row>
    <row r="116" spans="1:30" ht="27.6" x14ac:dyDescent="0.25">
      <c r="A116" s="38"/>
      <c r="B116" s="96" t="s">
        <v>57</v>
      </c>
      <c r="C116" s="676" t="s">
        <v>69</v>
      </c>
      <c r="D116" s="836"/>
      <c r="E116" s="823">
        <f t="shared" si="93"/>
        <v>0</v>
      </c>
      <c r="F116" s="823">
        <f t="shared" si="94"/>
        <v>0</v>
      </c>
      <c r="G116" s="823">
        <f t="shared" ref="G116:G121" si="101">F116*$G$95</f>
        <v>0</v>
      </c>
      <c r="H116" s="824">
        <f t="shared" si="95"/>
        <v>0</v>
      </c>
      <c r="I116" s="825">
        <f t="shared" si="96"/>
        <v>0</v>
      </c>
      <c r="J116" s="832"/>
      <c r="K116" s="833"/>
      <c r="L116" s="822">
        <f t="shared" si="97"/>
        <v>0</v>
      </c>
      <c r="M116" s="828"/>
      <c r="N116" s="830"/>
      <c r="O116" s="825">
        <f t="shared" si="98"/>
        <v>0</v>
      </c>
      <c r="P116" s="828"/>
      <c r="Q116" s="833"/>
      <c r="R116" s="822">
        <f t="shared" si="99"/>
        <v>0</v>
      </c>
      <c r="S116" s="828"/>
      <c r="T116" s="834"/>
      <c r="U116" s="822">
        <f t="shared" si="100"/>
        <v>0</v>
      </c>
      <c r="V116" s="828"/>
      <c r="W116" s="834"/>
    </row>
    <row r="117" spans="1:30" x14ac:dyDescent="0.25">
      <c r="A117" s="38" t="s">
        <v>80</v>
      </c>
      <c r="B117" s="9" t="s">
        <v>23</v>
      </c>
      <c r="C117" s="676" t="s">
        <v>69</v>
      </c>
      <c r="D117" s="831"/>
      <c r="E117" s="823">
        <f t="shared" si="93"/>
        <v>0</v>
      </c>
      <c r="F117" s="823">
        <f t="shared" si="94"/>
        <v>0</v>
      </c>
      <c r="G117" s="823">
        <f t="shared" si="101"/>
        <v>0</v>
      </c>
      <c r="H117" s="824">
        <f t="shared" si="95"/>
        <v>0</v>
      </c>
      <c r="I117" s="825">
        <f t="shared" si="96"/>
        <v>0</v>
      </c>
      <c r="J117" s="832"/>
      <c r="K117" s="833"/>
      <c r="L117" s="822">
        <f t="shared" si="97"/>
        <v>0</v>
      </c>
      <c r="M117" s="828"/>
      <c r="N117" s="830"/>
      <c r="O117" s="825">
        <f t="shared" si="98"/>
        <v>0</v>
      </c>
      <c r="P117" s="828"/>
      <c r="Q117" s="833"/>
      <c r="R117" s="822">
        <f t="shared" si="99"/>
        <v>0</v>
      </c>
      <c r="S117" s="828"/>
      <c r="T117" s="834"/>
      <c r="U117" s="822">
        <f t="shared" si="100"/>
        <v>0</v>
      </c>
      <c r="V117" s="828"/>
      <c r="W117" s="834"/>
    </row>
    <row r="118" spans="1:30" x14ac:dyDescent="0.25">
      <c r="A118" s="38" t="s">
        <v>81</v>
      </c>
      <c r="B118" s="98" t="s">
        <v>40</v>
      </c>
      <c r="C118" s="676" t="s">
        <v>69</v>
      </c>
      <c r="D118" s="831"/>
      <c r="E118" s="823">
        <f t="shared" si="93"/>
        <v>0</v>
      </c>
      <c r="F118" s="823">
        <f t="shared" si="94"/>
        <v>0</v>
      </c>
      <c r="G118" s="823">
        <f t="shared" si="101"/>
        <v>0</v>
      </c>
      <c r="H118" s="824">
        <f t="shared" si="95"/>
        <v>0</v>
      </c>
      <c r="I118" s="825">
        <f t="shared" si="96"/>
        <v>0</v>
      </c>
      <c r="J118" s="832"/>
      <c r="K118" s="833"/>
      <c r="L118" s="822">
        <f t="shared" si="97"/>
        <v>0</v>
      </c>
      <c r="M118" s="828"/>
      <c r="N118" s="830"/>
      <c r="O118" s="825">
        <f t="shared" si="98"/>
        <v>0</v>
      </c>
      <c r="P118" s="828"/>
      <c r="Q118" s="833"/>
      <c r="R118" s="822">
        <f t="shared" si="99"/>
        <v>0</v>
      </c>
      <c r="S118" s="828"/>
      <c r="T118" s="834"/>
      <c r="U118" s="822">
        <f t="shared" si="100"/>
        <v>0</v>
      </c>
      <c r="V118" s="828"/>
      <c r="W118" s="834"/>
    </row>
    <row r="119" spans="1:30" x14ac:dyDescent="0.25">
      <c r="A119" s="38" t="s">
        <v>82</v>
      </c>
      <c r="B119" s="95" t="s">
        <v>5</v>
      </c>
      <c r="C119" s="676" t="s">
        <v>69</v>
      </c>
      <c r="D119" s="831"/>
      <c r="E119" s="823">
        <f t="shared" si="93"/>
        <v>0</v>
      </c>
      <c r="F119" s="823">
        <f t="shared" si="94"/>
        <v>0</v>
      </c>
      <c r="G119" s="823">
        <f t="shared" si="101"/>
        <v>0</v>
      </c>
      <c r="H119" s="824">
        <f t="shared" si="95"/>
        <v>0</v>
      </c>
      <c r="I119" s="825">
        <f t="shared" si="96"/>
        <v>0</v>
      </c>
      <c r="J119" s="832"/>
      <c r="K119" s="833"/>
      <c r="L119" s="822">
        <f t="shared" si="97"/>
        <v>0</v>
      </c>
      <c r="M119" s="828"/>
      <c r="N119" s="830"/>
      <c r="O119" s="825">
        <f t="shared" si="98"/>
        <v>0</v>
      </c>
      <c r="P119" s="828"/>
      <c r="Q119" s="833"/>
      <c r="R119" s="822">
        <f t="shared" si="99"/>
        <v>0</v>
      </c>
      <c r="S119" s="828"/>
      <c r="T119" s="834"/>
      <c r="U119" s="822">
        <f t="shared" si="100"/>
        <v>0</v>
      </c>
      <c r="V119" s="828"/>
      <c r="W119" s="834"/>
    </row>
    <row r="120" spans="1:30" x14ac:dyDescent="0.25">
      <c r="A120" s="42" t="s">
        <v>83</v>
      </c>
      <c r="B120" s="95" t="s">
        <v>6</v>
      </c>
      <c r="C120" s="676" t="s">
        <v>69</v>
      </c>
      <c r="D120" s="837"/>
      <c r="E120" s="823">
        <f t="shared" si="93"/>
        <v>0</v>
      </c>
      <c r="F120" s="823">
        <f t="shared" si="94"/>
        <v>0</v>
      </c>
      <c r="G120" s="823">
        <f t="shared" si="101"/>
        <v>0</v>
      </c>
      <c r="H120" s="824">
        <f t="shared" si="95"/>
        <v>0</v>
      </c>
      <c r="I120" s="825">
        <f t="shared" si="96"/>
        <v>0</v>
      </c>
      <c r="J120" s="832"/>
      <c r="K120" s="833"/>
      <c r="L120" s="822">
        <f t="shared" si="97"/>
        <v>0</v>
      </c>
      <c r="M120" s="828"/>
      <c r="N120" s="830"/>
      <c r="O120" s="825">
        <f t="shared" si="98"/>
        <v>0</v>
      </c>
      <c r="P120" s="828"/>
      <c r="Q120" s="833"/>
      <c r="R120" s="822">
        <f t="shared" si="99"/>
        <v>0</v>
      </c>
      <c r="S120" s="828"/>
      <c r="T120" s="834"/>
      <c r="U120" s="822">
        <f t="shared" si="100"/>
        <v>0</v>
      </c>
      <c r="V120" s="828"/>
      <c r="W120" s="834"/>
    </row>
    <row r="121" spans="1:30" ht="13.8" thickBot="1" x14ac:dyDescent="0.3">
      <c r="A121" s="93" t="s">
        <v>84</v>
      </c>
      <c r="B121" s="99" t="s">
        <v>41</v>
      </c>
      <c r="C121" s="677" t="s">
        <v>69</v>
      </c>
      <c r="D121" s="838"/>
      <c r="E121" s="839">
        <f t="shared" si="93"/>
        <v>0</v>
      </c>
      <c r="F121" s="839">
        <f t="shared" si="94"/>
        <v>0</v>
      </c>
      <c r="G121" s="839">
        <f t="shared" si="101"/>
        <v>0</v>
      </c>
      <c r="H121" s="840">
        <f t="shared" si="95"/>
        <v>0</v>
      </c>
      <c r="I121" s="841">
        <f t="shared" si="96"/>
        <v>0</v>
      </c>
      <c r="J121" s="842"/>
      <c r="K121" s="843"/>
      <c r="L121" s="844">
        <f t="shared" si="97"/>
        <v>0</v>
      </c>
      <c r="M121" s="845"/>
      <c r="N121" s="846"/>
      <c r="O121" s="841">
        <f t="shared" si="98"/>
        <v>0</v>
      </c>
      <c r="P121" s="845"/>
      <c r="Q121" s="843"/>
      <c r="R121" s="844">
        <f t="shared" si="99"/>
        <v>0</v>
      </c>
      <c r="S121" s="845"/>
      <c r="T121" s="847"/>
      <c r="U121" s="844">
        <f t="shared" si="100"/>
        <v>0</v>
      </c>
      <c r="V121" s="845"/>
      <c r="W121" s="847"/>
      <c r="Y121" s="41"/>
      <c r="Z121" s="41"/>
      <c r="AA121" s="41"/>
      <c r="AB121" s="41"/>
      <c r="AC121" s="41"/>
      <c r="AD121" s="41"/>
    </row>
    <row r="122" spans="1:30" s="41" customFormat="1" ht="21" customHeight="1" thickBot="1" x14ac:dyDescent="0.3">
      <c r="A122" s="441" t="s">
        <v>22</v>
      </c>
      <c r="B122" s="865" t="s">
        <v>94</v>
      </c>
      <c r="C122" s="678" t="s">
        <v>20</v>
      </c>
      <c r="D122" s="432"/>
      <c r="E122" s="674"/>
      <c r="F122" s="674"/>
      <c r="G122" s="674"/>
      <c r="H122" s="679"/>
      <c r="I122" s="435"/>
      <c r="J122" s="436"/>
      <c r="K122" s="437"/>
      <c r="L122" s="438"/>
      <c r="M122" s="436"/>
      <c r="N122" s="439"/>
      <c r="O122" s="435"/>
      <c r="P122" s="436"/>
      <c r="Q122" s="680"/>
      <c r="R122" s="438"/>
      <c r="S122" s="436"/>
      <c r="T122" s="440"/>
      <c r="U122" s="438"/>
      <c r="V122" s="436"/>
      <c r="W122" s="440"/>
    </row>
    <row r="123" spans="1:30" x14ac:dyDescent="0.25">
      <c r="Y123" s="41"/>
      <c r="Z123" s="41"/>
      <c r="AA123" s="41"/>
      <c r="AB123" s="41"/>
      <c r="AC123" s="41"/>
      <c r="AD123" s="41"/>
    </row>
    <row r="124" spans="1:30" x14ac:dyDescent="0.25">
      <c r="B124" s="2" t="s">
        <v>337</v>
      </c>
      <c r="Y124" s="41"/>
      <c r="Z124" s="41"/>
      <c r="AA124" s="41"/>
      <c r="AB124" s="41"/>
      <c r="AC124" s="41"/>
      <c r="AD124" s="41"/>
    </row>
    <row r="125" spans="1:30" hidden="1" x14ac:dyDescent="0.25">
      <c r="B125" s="8" t="s">
        <v>96</v>
      </c>
      <c r="G125" s="218"/>
      <c r="H125" s="218"/>
      <c r="I125" s="217"/>
      <c r="J125" s="217"/>
      <c r="K125" s="217"/>
      <c r="L125" s="217"/>
      <c r="M125" s="217"/>
    </row>
    <row r="126" spans="1:30" ht="13.8" hidden="1" thickBot="1" x14ac:dyDescent="0.3">
      <c r="B126" s="4" t="s">
        <v>91</v>
      </c>
      <c r="D126" s="77" t="str">
        <f>IF(E97=SUM(J97,M97,P97),"OK","ERR!")</f>
        <v>OK</v>
      </c>
      <c r="G126" s="218"/>
      <c r="H126" s="218"/>
      <c r="I126" s="217"/>
      <c r="J126" s="217"/>
      <c r="K126" s="217"/>
      <c r="L126" s="217"/>
      <c r="M126" s="217"/>
    </row>
    <row r="127" spans="1:30" ht="13.8" hidden="1" thickBot="1" x14ac:dyDescent="0.3">
      <c r="B127" s="4" t="s">
        <v>92</v>
      </c>
      <c r="D127" s="77" t="str">
        <f>IF(G97=SUM(K97,N97,Q97),"OK","ERR!")</f>
        <v>OK</v>
      </c>
    </row>
    <row r="128" spans="1:30" ht="15.6" x14ac:dyDescent="0.3">
      <c r="B128" s="485" t="s">
        <v>341</v>
      </c>
    </row>
  </sheetData>
  <mergeCells count="51">
    <mergeCell ref="U91:W92"/>
    <mergeCell ref="D90:W90"/>
    <mergeCell ref="I91:K92"/>
    <mergeCell ref="L91:N92"/>
    <mergeCell ref="O91:Q92"/>
    <mergeCell ref="R91:T92"/>
    <mergeCell ref="F92:H92"/>
    <mergeCell ref="D92:D93"/>
    <mergeCell ref="E92:E93"/>
    <mergeCell ref="D91:H91"/>
    <mergeCell ref="D2:G2"/>
    <mergeCell ref="B2:C2"/>
    <mergeCell ref="B3:C3"/>
    <mergeCell ref="D3:G3"/>
    <mergeCell ref="U48:W49"/>
    <mergeCell ref="D47:W47"/>
    <mergeCell ref="E49:E50"/>
    <mergeCell ref="O48:Q49"/>
    <mergeCell ref="D48:H48"/>
    <mergeCell ref="F49:H49"/>
    <mergeCell ref="D49:D50"/>
    <mergeCell ref="I48:K49"/>
    <mergeCell ref="L48:N49"/>
    <mergeCell ref="R48:T49"/>
    <mergeCell ref="A90:A93"/>
    <mergeCell ref="B90:B93"/>
    <mergeCell ref="C90:C93"/>
    <mergeCell ref="A47:A50"/>
    <mergeCell ref="B47:B50"/>
    <mergeCell ref="C47:C50"/>
    <mergeCell ref="B88:C88"/>
    <mergeCell ref="A7:A10"/>
    <mergeCell ref="B7:B10"/>
    <mergeCell ref="C7:C10"/>
    <mergeCell ref="D7:W7"/>
    <mergeCell ref="D8:H8"/>
    <mergeCell ref="I8:K9"/>
    <mergeCell ref="L8:N9"/>
    <mergeCell ref="O8:Q9"/>
    <mergeCell ref="R8:T9"/>
    <mergeCell ref="U8:W9"/>
    <mergeCell ref="D9:D10"/>
    <mergeCell ref="E9:E10"/>
    <mergeCell ref="F9:H9"/>
    <mergeCell ref="D88:G88"/>
    <mergeCell ref="B44:C44"/>
    <mergeCell ref="D44:G44"/>
    <mergeCell ref="B45:C45"/>
    <mergeCell ref="D45:G45"/>
    <mergeCell ref="B87:C87"/>
    <mergeCell ref="D87:G87"/>
  </mergeCells>
  <printOptions horizontalCentered="1" verticalCentered="1"/>
  <pageMargins left="0.31496062992125984" right="0.11811023622047245" top="0.35433070866141736" bottom="0.35433070866141736" header="0.31496062992125984" footer="0"/>
  <pageSetup paperSize="9" scale="53" orientation="landscape" r:id="rId1"/>
  <headerFooter>
    <oddHeader>&amp;RAnexa nr. 5 la Metodologie</oddHeader>
  </headerFooter>
  <rowBreaks count="2" manualBreakCount="2">
    <brk id="41" max="25" man="1"/>
    <brk id="81" max="22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44"/>
  <sheetViews>
    <sheetView view="pageBreakPreview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 activeCell="I36" sqref="I36"/>
    </sheetView>
  </sheetViews>
  <sheetFormatPr defaultColWidth="8.88671875" defaultRowHeight="13.8" x14ac:dyDescent="0.25"/>
  <cols>
    <col min="1" max="1" width="6.6640625" style="178" customWidth="1"/>
    <col min="2" max="2" width="29.109375" style="178" customWidth="1"/>
    <col min="3" max="3" width="12.5546875" style="190" customWidth="1"/>
    <col min="4" max="4" width="17.44140625" style="205" customWidth="1"/>
    <col min="5" max="6" width="22.6640625" style="205" customWidth="1"/>
    <col min="7" max="9" width="8.88671875" style="178"/>
    <col min="10" max="10" width="12.5546875" style="178" customWidth="1"/>
    <col min="11" max="16384" width="8.88671875" style="178"/>
  </cols>
  <sheetData>
    <row r="1" spans="1:6" x14ac:dyDescent="0.25">
      <c r="F1" s="19" t="s">
        <v>192</v>
      </c>
    </row>
    <row r="2" spans="1:6" ht="14.4" thickBot="1" x14ac:dyDescent="0.3"/>
    <row r="3" spans="1:6" ht="13.8" customHeight="1" x14ac:dyDescent="0.3">
      <c r="B3" s="135" t="s">
        <v>315</v>
      </c>
      <c r="C3" s="624" t="str">
        <f>'Anexa 3_Operator_total'!$D$1</f>
        <v>(Denumire operator economic solicitant)</v>
      </c>
      <c r="D3" s="625"/>
      <c r="E3" s="625"/>
      <c r="F3" s="626"/>
    </row>
    <row r="4" spans="1:6" ht="14.4" customHeight="1" thickBot="1" x14ac:dyDescent="0.3">
      <c r="B4" s="146" t="s">
        <v>193</v>
      </c>
      <c r="C4" s="574" t="str">
        <f>'Anexa 3_Operator_total'!$D$2</f>
        <v>zz.ll.aaa</v>
      </c>
      <c r="D4" s="575"/>
      <c r="E4" s="575"/>
      <c r="F4" s="576"/>
    </row>
    <row r="6" spans="1:6" ht="16.8" x14ac:dyDescent="0.3">
      <c r="D6" s="385" t="s">
        <v>194</v>
      </c>
    </row>
    <row r="7" spans="1:6" ht="16.8" x14ac:dyDescent="0.3">
      <c r="A7" s="384" t="s">
        <v>275</v>
      </c>
      <c r="B7" s="386"/>
      <c r="C7" s="387"/>
      <c r="D7" s="386"/>
      <c r="E7" s="386"/>
      <c r="F7" s="386"/>
    </row>
    <row r="8" spans="1:6" ht="15.75" customHeight="1" thickBot="1" x14ac:dyDescent="0.35">
      <c r="C8" s="191"/>
      <c r="D8" s="206"/>
      <c r="E8" s="206"/>
      <c r="F8" s="206"/>
    </row>
    <row r="9" spans="1:6" ht="26.4" x14ac:dyDescent="0.25">
      <c r="A9" s="318" t="s">
        <v>16</v>
      </c>
      <c r="B9" s="319" t="s">
        <v>97</v>
      </c>
      <c r="C9" s="320" t="s">
        <v>8</v>
      </c>
      <c r="D9" s="320" t="s">
        <v>188</v>
      </c>
      <c r="E9" s="320" t="s">
        <v>167</v>
      </c>
      <c r="F9" s="203" t="s">
        <v>238</v>
      </c>
    </row>
    <row r="10" spans="1:6" ht="14.4" thickBot="1" x14ac:dyDescent="0.3">
      <c r="A10" s="321">
        <v>1</v>
      </c>
      <c r="B10" s="322">
        <v>2</v>
      </c>
      <c r="C10" s="323">
        <v>3</v>
      </c>
      <c r="D10" s="323">
        <v>4</v>
      </c>
      <c r="E10" s="323">
        <v>5</v>
      </c>
      <c r="F10" s="204">
        <v>6</v>
      </c>
    </row>
    <row r="11" spans="1:6" ht="26.4" x14ac:dyDescent="0.25">
      <c r="A11" s="232" t="s">
        <v>237</v>
      </c>
      <c r="B11" s="181" t="s">
        <v>223</v>
      </c>
      <c r="C11" s="233" t="s">
        <v>20</v>
      </c>
      <c r="D11" s="776">
        <f>D12+D13+D14</f>
        <v>0</v>
      </c>
      <c r="E11" s="776">
        <f>E12+E13+E14</f>
        <v>0</v>
      </c>
      <c r="F11" s="793">
        <f>F12+F13+F14</f>
        <v>0</v>
      </c>
    </row>
    <row r="12" spans="1:6" ht="25.8" customHeight="1" x14ac:dyDescent="0.25">
      <c r="A12" s="197" t="s">
        <v>224</v>
      </c>
      <c r="B12" s="228" t="s">
        <v>350</v>
      </c>
      <c r="C12" s="230" t="s">
        <v>20</v>
      </c>
      <c r="D12" s="777"/>
      <c r="E12" s="777"/>
      <c r="F12" s="794"/>
    </row>
    <row r="13" spans="1:6" ht="26.4" x14ac:dyDescent="0.25">
      <c r="A13" s="231" t="s">
        <v>225</v>
      </c>
      <c r="B13" s="229" t="s">
        <v>273</v>
      </c>
      <c r="C13" s="193" t="s">
        <v>20</v>
      </c>
      <c r="D13" s="778"/>
      <c r="E13" s="778"/>
      <c r="F13" s="795"/>
    </row>
    <row r="14" spans="1:6" ht="32.4" customHeight="1" thickBot="1" x14ac:dyDescent="0.3">
      <c r="A14" s="200" t="s">
        <v>226</v>
      </c>
      <c r="B14" s="183" t="s">
        <v>317</v>
      </c>
      <c r="C14" s="193" t="s">
        <v>20</v>
      </c>
      <c r="D14" s="779"/>
      <c r="E14" s="779"/>
      <c r="F14" s="796"/>
    </row>
    <row r="15" spans="1:6" ht="26.4" x14ac:dyDescent="0.25">
      <c r="A15" s="199" t="s">
        <v>98</v>
      </c>
      <c r="B15" s="181" t="s">
        <v>209</v>
      </c>
      <c r="C15" s="193" t="s">
        <v>20</v>
      </c>
      <c r="D15" s="780">
        <f>D11</f>
        <v>0</v>
      </c>
      <c r="E15" s="780">
        <f>E11</f>
        <v>0</v>
      </c>
      <c r="F15" s="797">
        <f>F11</f>
        <v>0</v>
      </c>
    </row>
    <row r="16" spans="1:6" ht="28.8" customHeight="1" x14ac:dyDescent="0.25">
      <c r="A16" s="182" t="s">
        <v>227</v>
      </c>
      <c r="B16" s="183" t="s">
        <v>195</v>
      </c>
      <c r="C16" s="193" t="s">
        <v>20</v>
      </c>
      <c r="D16" s="781"/>
      <c r="E16" s="782"/>
      <c r="F16" s="798"/>
    </row>
    <row r="17" spans="1:7" ht="14.4" thickBot="1" x14ac:dyDescent="0.3">
      <c r="A17" s="179" t="s">
        <v>228</v>
      </c>
      <c r="B17" s="198" t="s">
        <v>222</v>
      </c>
      <c r="C17" s="194" t="s">
        <v>20</v>
      </c>
      <c r="D17" s="783">
        <f>D15-D16</f>
        <v>0</v>
      </c>
      <c r="E17" s="783">
        <f>E15-E16</f>
        <v>0</v>
      </c>
      <c r="F17" s="799"/>
    </row>
    <row r="18" spans="1:7" ht="26.4" x14ac:dyDescent="0.25">
      <c r="A18" s="180" t="s">
        <v>99</v>
      </c>
      <c r="B18" s="181" t="s">
        <v>100</v>
      </c>
      <c r="C18" s="192" t="s">
        <v>20</v>
      </c>
      <c r="D18" s="784">
        <f>D19+D20+D21</f>
        <v>0</v>
      </c>
      <c r="E18" s="784">
        <f>E19+E20+E21</f>
        <v>0</v>
      </c>
      <c r="F18" s="800"/>
    </row>
    <row r="19" spans="1:7" x14ac:dyDescent="0.25">
      <c r="A19" s="182" t="s">
        <v>101</v>
      </c>
      <c r="B19" s="317" t="s">
        <v>189</v>
      </c>
      <c r="C19" s="193" t="s">
        <v>20</v>
      </c>
      <c r="D19" s="782"/>
      <c r="E19" s="782"/>
      <c r="F19" s="801"/>
    </row>
    <row r="20" spans="1:7" x14ac:dyDescent="0.25">
      <c r="A20" s="182" t="s">
        <v>102</v>
      </c>
      <c r="B20" s="317" t="s">
        <v>190</v>
      </c>
      <c r="C20" s="193" t="s">
        <v>20</v>
      </c>
      <c r="D20" s="782"/>
      <c r="E20" s="782"/>
      <c r="F20" s="801"/>
    </row>
    <row r="21" spans="1:7" ht="14.4" thickBot="1" x14ac:dyDescent="0.3">
      <c r="A21" s="179" t="s">
        <v>103</v>
      </c>
      <c r="B21" s="317" t="s">
        <v>191</v>
      </c>
      <c r="C21" s="194" t="s">
        <v>20</v>
      </c>
      <c r="D21" s="785"/>
      <c r="E21" s="785"/>
      <c r="F21" s="802"/>
    </row>
    <row r="22" spans="1:7" ht="26.4" x14ac:dyDescent="0.25">
      <c r="A22" s="180" t="s">
        <v>104</v>
      </c>
      <c r="B22" s="181" t="s">
        <v>105</v>
      </c>
      <c r="C22" s="192" t="s">
        <v>21</v>
      </c>
      <c r="D22" s="784" t="e">
        <f>(D19*D23+D20*D24+D21*D25)/D18</f>
        <v>#DIV/0!</v>
      </c>
      <c r="E22" s="784" t="e">
        <f>(E19*E23+E20*E24+E21*E25)/E18</f>
        <v>#DIV/0!</v>
      </c>
      <c r="F22" s="800"/>
    </row>
    <row r="23" spans="1:7" x14ac:dyDescent="0.25">
      <c r="A23" s="182" t="s">
        <v>106</v>
      </c>
      <c r="B23" s="186" t="s">
        <v>189</v>
      </c>
      <c r="C23" s="193" t="s">
        <v>21</v>
      </c>
      <c r="D23" s="782"/>
      <c r="E23" s="782"/>
      <c r="F23" s="801"/>
    </row>
    <row r="24" spans="1:7" x14ac:dyDescent="0.25">
      <c r="A24" s="182" t="s">
        <v>107</v>
      </c>
      <c r="B24" s="186" t="s">
        <v>190</v>
      </c>
      <c r="C24" s="193" t="s">
        <v>21</v>
      </c>
      <c r="D24" s="782"/>
      <c r="E24" s="782"/>
      <c r="F24" s="801"/>
    </row>
    <row r="25" spans="1:7" ht="14.4" thickBot="1" x14ac:dyDescent="0.3">
      <c r="A25" s="179" t="s">
        <v>108</v>
      </c>
      <c r="B25" s="186" t="s">
        <v>191</v>
      </c>
      <c r="C25" s="193" t="s">
        <v>21</v>
      </c>
      <c r="D25" s="785"/>
      <c r="E25" s="785"/>
      <c r="F25" s="802"/>
    </row>
    <row r="26" spans="1:7" ht="14.4" thickBot="1" x14ac:dyDescent="0.3">
      <c r="A26" s="184" t="s">
        <v>109</v>
      </c>
      <c r="B26" s="188" t="s">
        <v>110</v>
      </c>
      <c r="C26" s="196" t="s">
        <v>20</v>
      </c>
      <c r="D26" s="784">
        <f>D17+D18</f>
        <v>0</v>
      </c>
      <c r="E26" s="784">
        <f>E17+E18</f>
        <v>0</v>
      </c>
      <c r="F26" s="800">
        <f>F27+F31</f>
        <v>0</v>
      </c>
    </row>
    <row r="27" spans="1:7" ht="26.4" x14ac:dyDescent="0.25">
      <c r="A27" s="180" t="s">
        <v>229</v>
      </c>
      <c r="B27" s="181" t="s">
        <v>112</v>
      </c>
      <c r="C27" s="192"/>
      <c r="D27" s="784">
        <f>D28+D29</f>
        <v>0</v>
      </c>
      <c r="E27" s="784">
        <f>E28+E29</f>
        <v>0</v>
      </c>
      <c r="F27" s="800">
        <f>F28+F29</f>
        <v>0</v>
      </c>
    </row>
    <row r="28" spans="1:7" ht="27" thickBot="1" x14ac:dyDescent="0.3">
      <c r="A28" s="182" t="s">
        <v>230</v>
      </c>
      <c r="B28" s="183" t="s">
        <v>113</v>
      </c>
      <c r="C28" s="193" t="s">
        <v>20</v>
      </c>
      <c r="D28" s="786"/>
      <c r="E28" s="786"/>
      <c r="F28" s="803"/>
    </row>
    <row r="29" spans="1:7" ht="14.4" thickBot="1" x14ac:dyDescent="0.3">
      <c r="A29" s="179" t="s">
        <v>231</v>
      </c>
      <c r="B29" s="185" t="s">
        <v>114</v>
      </c>
      <c r="C29" s="194" t="s">
        <v>20</v>
      </c>
      <c r="D29" s="787"/>
      <c r="E29" s="787"/>
      <c r="F29" s="804"/>
    </row>
    <row r="30" spans="1:7" ht="21.6" customHeight="1" thickBot="1" x14ac:dyDescent="0.3">
      <c r="A30" s="180" t="s">
        <v>111</v>
      </c>
      <c r="B30" s="201" t="s">
        <v>116</v>
      </c>
      <c r="C30" s="202"/>
      <c r="D30" s="788"/>
      <c r="E30" s="788"/>
      <c r="F30" s="805"/>
    </row>
    <row r="31" spans="1:7" ht="18.600000000000001" customHeight="1" thickBot="1" x14ac:dyDescent="0.3">
      <c r="A31" s="182" t="s">
        <v>232</v>
      </c>
      <c r="B31" s="183" t="s">
        <v>117</v>
      </c>
      <c r="C31" s="193" t="s">
        <v>20</v>
      </c>
      <c r="D31" s="784">
        <f>D26-D27</f>
        <v>0</v>
      </c>
      <c r="E31" s="784">
        <f>E26-E27</f>
        <v>0</v>
      </c>
      <c r="F31" s="800"/>
    </row>
    <row r="32" spans="1:7" ht="19.2" customHeight="1" thickBot="1" x14ac:dyDescent="0.3">
      <c r="A32" s="179" t="s">
        <v>233</v>
      </c>
      <c r="B32" s="185" t="s">
        <v>118</v>
      </c>
      <c r="C32" s="194" t="s">
        <v>26</v>
      </c>
      <c r="D32" s="789" t="e">
        <f>D31/D26*100</f>
        <v>#DIV/0!</v>
      </c>
      <c r="E32" s="789" t="e">
        <f>E31/E26*100</f>
        <v>#DIV/0!</v>
      </c>
      <c r="F32" s="810" t="s">
        <v>357</v>
      </c>
      <c r="G32" s="187" t="s">
        <v>280</v>
      </c>
    </row>
    <row r="33" spans="1:7" ht="27" thickBot="1" x14ac:dyDescent="0.3">
      <c r="A33" s="184" t="s">
        <v>115</v>
      </c>
      <c r="B33" s="188" t="s">
        <v>196</v>
      </c>
      <c r="C33" s="195"/>
      <c r="D33" s="790"/>
      <c r="E33" s="790"/>
      <c r="F33" s="806"/>
    </row>
    <row r="34" spans="1:7" ht="27" thickBot="1" x14ac:dyDescent="0.3">
      <c r="A34" s="184" t="s">
        <v>234</v>
      </c>
      <c r="B34" s="188" t="s">
        <v>197</v>
      </c>
      <c r="C34" s="195"/>
      <c r="D34" s="790"/>
      <c r="E34" s="790"/>
      <c r="F34" s="806"/>
    </row>
    <row r="35" spans="1:7" ht="27" thickBot="1" x14ac:dyDescent="0.3">
      <c r="A35" s="184" t="s">
        <v>119</v>
      </c>
      <c r="B35" s="188" t="s">
        <v>198</v>
      </c>
      <c r="C35" s="195"/>
      <c r="D35" s="790"/>
      <c r="E35" s="790"/>
      <c r="F35" s="806"/>
    </row>
    <row r="36" spans="1:7" ht="27" thickBot="1" x14ac:dyDescent="0.3">
      <c r="A36" s="184" t="s">
        <v>235</v>
      </c>
      <c r="B36" s="188" t="s">
        <v>120</v>
      </c>
      <c r="C36" s="196" t="s">
        <v>20</v>
      </c>
      <c r="D36" s="784">
        <f>D29+D35</f>
        <v>0</v>
      </c>
      <c r="E36" s="784">
        <f>E29+E35</f>
        <v>0</v>
      </c>
      <c r="F36" s="800"/>
    </row>
    <row r="37" spans="1:7" ht="27" thickBot="1" x14ac:dyDescent="0.3">
      <c r="A37" s="184" t="s">
        <v>121</v>
      </c>
      <c r="B37" s="188" t="s">
        <v>199</v>
      </c>
      <c r="C37" s="196"/>
      <c r="D37" s="784">
        <f>D33+D34+D35+D36</f>
        <v>0</v>
      </c>
      <c r="E37" s="784"/>
      <c r="F37" s="800"/>
    </row>
    <row r="38" spans="1:7" ht="27" thickBot="1" x14ac:dyDescent="0.3">
      <c r="A38" s="184" t="s">
        <v>236</v>
      </c>
      <c r="B38" s="189" t="s">
        <v>122</v>
      </c>
      <c r="C38" s="196" t="s">
        <v>20</v>
      </c>
      <c r="D38" s="791"/>
      <c r="E38" s="791"/>
      <c r="F38" s="807"/>
    </row>
    <row r="39" spans="1:7" ht="14.4" thickBot="1" x14ac:dyDescent="0.3">
      <c r="A39" s="180" t="s">
        <v>123</v>
      </c>
      <c r="B39" s="201" t="s">
        <v>124</v>
      </c>
      <c r="C39" s="202"/>
      <c r="D39" s="792"/>
      <c r="E39" s="792"/>
      <c r="F39" s="808"/>
    </row>
    <row r="40" spans="1:7" ht="14.4" thickBot="1" x14ac:dyDescent="0.3">
      <c r="A40" s="182" t="s">
        <v>125</v>
      </c>
      <c r="B40" s="183" t="s">
        <v>126</v>
      </c>
      <c r="C40" s="193" t="s">
        <v>20</v>
      </c>
      <c r="D40" s="784">
        <f>D36-D38</f>
        <v>0</v>
      </c>
      <c r="E40" s="784">
        <f>E36-E38</f>
        <v>0</v>
      </c>
      <c r="F40" s="800"/>
    </row>
    <row r="41" spans="1:7" ht="22.95" customHeight="1" thickBot="1" x14ac:dyDescent="0.3">
      <c r="A41" s="179" t="s">
        <v>127</v>
      </c>
      <c r="B41" s="185" t="s">
        <v>128</v>
      </c>
      <c r="C41" s="194" t="s">
        <v>26</v>
      </c>
      <c r="D41" s="789" t="e">
        <f>D40/D36*100</f>
        <v>#DIV/0!</v>
      </c>
      <c r="E41" s="789" t="e">
        <f>E40/E36*100</f>
        <v>#DIV/0!</v>
      </c>
      <c r="F41" s="809" t="s">
        <v>357</v>
      </c>
      <c r="G41" s="187" t="s">
        <v>281</v>
      </c>
    </row>
    <row r="43" spans="1:7" x14ac:dyDescent="0.25">
      <c r="B43" s="178" t="s">
        <v>358</v>
      </c>
    </row>
    <row r="44" spans="1:7" x14ac:dyDescent="0.25">
      <c r="B44" s="2"/>
    </row>
  </sheetData>
  <mergeCells count="2">
    <mergeCell ref="C3:F3"/>
    <mergeCell ref="C4:F4"/>
  </mergeCells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80" orientation="portrait" r:id="rId1"/>
  <headerFooter>
    <oddHeader>&amp;RAnexa nr. 6 la Metodologie</oddHeader>
  </headerFooter>
  <colBreaks count="1" manualBreakCount="1">
    <brk id="6" max="1048575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2"/>
  <sheetViews>
    <sheetView view="pageBreakPreview" topLeftCell="A16" zoomScaleNormal="100" zoomScaleSheetLayoutView="100" workbookViewId="0">
      <selection activeCell="F15" sqref="F15"/>
    </sheetView>
  </sheetViews>
  <sheetFormatPr defaultColWidth="9.109375" defaultRowHeight="13.8" x14ac:dyDescent="0.25"/>
  <cols>
    <col min="1" max="1" width="9.109375" style="20"/>
    <col min="2" max="2" width="7.33203125" style="20" customWidth="1"/>
    <col min="3" max="3" width="70.33203125" style="20" customWidth="1"/>
    <col min="4" max="4" width="11" style="20" customWidth="1"/>
    <col min="5" max="5" width="16" style="20" customWidth="1"/>
    <col min="6" max="6" width="15.109375" style="20" customWidth="1"/>
    <col min="7" max="7" width="13.88671875" style="20" customWidth="1"/>
    <col min="8" max="8" width="13.6640625" style="20" customWidth="1"/>
    <col min="9" max="9" width="17.109375" style="20" customWidth="1"/>
    <col min="10" max="16384" width="9.109375" style="20"/>
  </cols>
  <sheetData>
    <row r="1" spans="2:15" s="19" customFormat="1" ht="23.4" customHeight="1" thickBot="1" x14ac:dyDescent="0.3">
      <c r="B1" s="71"/>
      <c r="C1" s="71"/>
      <c r="D1" s="71"/>
      <c r="E1" s="71"/>
      <c r="F1" s="71"/>
      <c r="G1" s="71"/>
      <c r="H1" s="71"/>
      <c r="I1" s="29" t="s">
        <v>240</v>
      </c>
      <c r="J1" s="18"/>
      <c r="K1" s="18"/>
      <c r="L1" s="18"/>
      <c r="M1" s="18"/>
      <c r="N1" s="18"/>
      <c r="O1" s="18"/>
    </row>
    <row r="2" spans="2:15" ht="21.75" customHeight="1" x14ac:dyDescent="0.3">
      <c r="B2" s="522" t="s">
        <v>14</v>
      </c>
      <c r="C2" s="523"/>
      <c r="D2" s="625" t="str">
        <f>'Anexa 3_Operator_total'!D1</f>
        <v>(Denumire operator economic solicitant)</v>
      </c>
      <c r="E2" s="625"/>
      <c r="F2" s="626"/>
      <c r="G2" s="28"/>
      <c r="H2" s="28"/>
      <c r="I2" s="28"/>
      <c r="J2" s="21"/>
      <c r="K2" s="21"/>
      <c r="L2" s="21"/>
      <c r="M2" s="21"/>
      <c r="N2" s="21"/>
      <c r="O2" s="21"/>
    </row>
    <row r="3" spans="2:15" ht="21.75" customHeight="1" x14ac:dyDescent="0.3">
      <c r="B3" s="629" t="s">
        <v>75</v>
      </c>
      <c r="C3" s="630"/>
      <c r="D3" s="631" t="str">
        <f>'Anexa 3_Operator_total'!$D$2</f>
        <v>zz.ll.aaa</v>
      </c>
      <c r="E3" s="632"/>
      <c r="F3" s="633"/>
      <c r="G3" s="28"/>
      <c r="H3" s="28"/>
      <c r="I3" s="28"/>
      <c r="J3" s="21"/>
      <c r="K3" s="21"/>
      <c r="L3" s="21"/>
      <c r="M3" s="21"/>
      <c r="N3" s="21"/>
      <c r="O3" s="21"/>
    </row>
    <row r="4" spans="2:15" ht="24" customHeight="1" thickBot="1" x14ac:dyDescent="0.35">
      <c r="B4" s="530" t="s">
        <v>15</v>
      </c>
      <c r="C4" s="531"/>
      <c r="D4" s="634" t="str">
        <f>'Anexa 3_Operator_total'!D4:G4</f>
        <v>Localitate</v>
      </c>
      <c r="E4" s="634"/>
      <c r="F4" s="635"/>
      <c r="G4" s="28"/>
      <c r="H4" s="28"/>
      <c r="I4" s="28"/>
      <c r="J4" s="21"/>
      <c r="K4" s="21"/>
      <c r="L4" s="21"/>
      <c r="M4" s="21"/>
      <c r="N4" s="21"/>
      <c r="O4" s="21"/>
    </row>
    <row r="5" spans="2:15" ht="24" customHeight="1" thickBot="1" x14ac:dyDescent="0.35">
      <c r="B5" s="69"/>
      <c r="C5" s="69"/>
      <c r="D5" s="207"/>
      <c r="E5" s="207"/>
      <c r="F5" s="207"/>
      <c r="G5" s="28"/>
      <c r="H5" s="28"/>
      <c r="I5" s="28"/>
      <c r="J5" s="21"/>
      <c r="K5" s="21"/>
      <c r="L5" s="21"/>
      <c r="M5" s="21"/>
      <c r="N5" s="21"/>
      <c r="O5" s="21"/>
    </row>
    <row r="6" spans="2:15" ht="30.6" customHeight="1" thickBot="1" x14ac:dyDescent="0.35">
      <c r="B6" s="639" t="s">
        <v>293</v>
      </c>
      <c r="C6" s="640"/>
      <c r="D6" s="640"/>
      <c r="E6" s="641"/>
      <c r="F6" s="207"/>
      <c r="G6" s="28"/>
      <c r="H6" s="28"/>
      <c r="I6" s="28"/>
      <c r="J6" s="21"/>
      <c r="K6" s="21"/>
      <c r="L6" s="21"/>
      <c r="M6" s="21"/>
      <c r="N6" s="21"/>
      <c r="O6" s="21"/>
    </row>
    <row r="7" spans="2:15" s="25" customFormat="1" ht="13.2" customHeight="1" thickBot="1" x14ac:dyDescent="0.35">
      <c r="D7" s="22"/>
      <c r="E7" s="23"/>
      <c r="F7" s="23"/>
      <c r="G7" s="23"/>
      <c r="H7" s="23"/>
      <c r="I7" s="23"/>
      <c r="J7" s="24"/>
      <c r="K7" s="21"/>
      <c r="L7" s="21"/>
      <c r="M7" s="24"/>
      <c r="N7" s="24"/>
      <c r="O7" s="24"/>
    </row>
    <row r="8" spans="2:15" ht="27.75" customHeight="1" x14ac:dyDescent="0.25">
      <c r="B8" s="636" t="s">
        <v>16</v>
      </c>
      <c r="C8" s="627" t="s">
        <v>45</v>
      </c>
      <c r="D8" s="627" t="s">
        <v>17</v>
      </c>
      <c r="E8" s="627" t="s">
        <v>328</v>
      </c>
      <c r="F8" s="627" t="s">
        <v>239</v>
      </c>
      <c r="G8" s="627"/>
      <c r="H8" s="627"/>
      <c r="I8" s="628"/>
      <c r="K8" s="21"/>
      <c r="L8" s="21"/>
    </row>
    <row r="9" spans="2:15" ht="64.2" customHeight="1" x14ac:dyDescent="0.25">
      <c r="B9" s="637"/>
      <c r="C9" s="638"/>
      <c r="D9" s="638"/>
      <c r="E9" s="638"/>
      <c r="F9" s="328" t="s">
        <v>46</v>
      </c>
      <c r="G9" s="328" t="s">
        <v>47</v>
      </c>
      <c r="H9" s="328" t="s">
        <v>48</v>
      </c>
      <c r="I9" s="331" t="s">
        <v>49</v>
      </c>
      <c r="K9" s="21"/>
      <c r="L9" s="21"/>
    </row>
    <row r="10" spans="2:15" ht="14.4" thickBot="1" x14ac:dyDescent="0.3">
      <c r="B10" s="340">
        <v>0</v>
      </c>
      <c r="C10" s="341">
        <v>1</v>
      </c>
      <c r="D10" s="341">
        <v>2</v>
      </c>
      <c r="E10" s="341">
        <v>3</v>
      </c>
      <c r="F10" s="341">
        <v>4</v>
      </c>
      <c r="G10" s="341">
        <v>5</v>
      </c>
      <c r="H10" s="341">
        <v>6</v>
      </c>
      <c r="I10" s="342"/>
    </row>
    <row r="11" spans="2:15" x14ac:dyDescent="0.25">
      <c r="B11" s="337" t="s">
        <v>19</v>
      </c>
      <c r="C11" s="338" t="s">
        <v>50</v>
      </c>
      <c r="D11" s="339" t="s">
        <v>21</v>
      </c>
      <c r="E11" s="453"/>
      <c r="F11" s="454"/>
      <c r="G11" s="454"/>
      <c r="H11" s="454"/>
      <c r="I11" s="455"/>
    </row>
    <row r="12" spans="2:15" x14ac:dyDescent="0.25">
      <c r="B12" s="332"/>
      <c r="C12" s="330" t="s">
        <v>201</v>
      </c>
      <c r="D12" s="329" t="s">
        <v>20</v>
      </c>
      <c r="E12" s="459"/>
      <c r="F12" s="451"/>
      <c r="G12" s="451"/>
      <c r="H12" s="451"/>
      <c r="I12" s="452"/>
    </row>
    <row r="13" spans="2:15" x14ac:dyDescent="0.25">
      <c r="B13" s="332"/>
      <c r="C13" s="330" t="s">
        <v>202</v>
      </c>
      <c r="D13" s="329" t="s">
        <v>21</v>
      </c>
      <c r="E13" s="456"/>
      <c r="F13" s="457"/>
      <c r="G13" s="457"/>
      <c r="H13" s="457"/>
      <c r="I13" s="458"/>
    </row>
    <row r="14" spans="2:15" x14ac:dyDescent="0.25">
      <c r="B14" s="332"/>
      <c r="C14" s="330"/>
      <c r="D14" s="329"/>
      <c r="E14" s="456"/>
      <c r="F14" s="457"/>
      <c r="G14" s="457"/>
      <c r="H14" s="457"/>
      <c r="I14" s="458"/>
    </row>
    <row r="15" spans="2:15" x14ac:dyDescent="0.25">
      <c r="B15" s="332"/>
      <c r="C15" s="330" t="s">
        <v>203</v>
      </c>
      <c r="D15" s="329" t="s">
        <v>20</v>
      </c>
      <c r="E15" s="459"/>
      <c r="F15" s="451"/>
      <c r="G15" s="451"/>
      <c r="H15" s="451"/>
      <c r="I15" s="452"/>
    </row>
    <row r="16" spans="2:15" x14ac:dyDescent="0.25">
      <c r="B16" s="332"/>
      <c r="C16" s="330" t="s">
        <v>204</v>
      </c>
      <c r="D16" s="329" t="s">
        <v>21</v>
      </c>
      <c r="E16" s="456"/>
      <c r="F16" s="457"/>
      <c r="G16" s="457"/>
      <c r="H16" s="457"/>
      <c r="I16" s="458"/>
    </row>
    <row r="17" spans="2:9" x14ac:dyDescent="0.25">
      <c r="B17" s="332"/>
      <c r="C17" s="330"/>
      <c r="D17" s="329"/>
      <c r="E17" s="456"/>
      <c r="F17" s="457"/>
      <c r="G17" s="457"/>
      <c r="H17" s="457"/>
      <c r="I17" s="458"/>
    </row>
    <row r="18" spans="2:9" x14ac:dyDescent="0.25">
      <c r="B18" s="332"/>
      <c r="C18" s="330" t="s">
        <v>205</v>
      </c>
      <c r="D18" s="329" t="s">
        <v>20</v>
      </c>
      <c r="E18" s="459"/>
      <c r="F18" s="451"/>
      <c r="G18" s="451"/>
      <c r="H18" s="451"/>
      <c r="I18" s="452"/>
    </row>
    <row r="19" spans="2:9" x14ac:dyDescent="0.25">
      <c r="B19" s="332"/>
      <c r="C19" s="330" t="s">
        <v>206</v>
      </c>
      <c r="D19" s="329" t="s">
        <v>21</v>
      </c>
      <c r="E19" s="456"/>
      <c r="F19" s="457"/>
      <c r="G19" s="457"/>
      <c r="H19" s="457"/>
      <c r="I19" s="458"/>
    </row>
    <row r="20" spans="2:9" x14ac:dyDescent="0.25">
      <c r="B20" s="332"/>
      <c r="C20" s="330"/>
      <c r="D20" s="329"/>
      <c r="E20" s="456"/>
      <c r="F20" s="457"/>
      <c r="G20" s="457"/>
      <c r="H20" s="457"/>
      <c r="I20" s="458"/>
    </row>
    <row r="21" spans="2:9" x14ac:dyDescent="0.25">
      <c r="B21" s="332"/>
      <c r="C21" s="330" t="s">
        <v>207</v>
      </c>
      <c r="D21" s="329" t="s">
        <v>20</v>
      </c>
      <c r="E21" s="456"/>
      <c r="F21" s="457"/>
      <c r="G21" s="457"/>
      <c r="H21" s="457"/>
      <c r="I21" s="458"/>
    </row>
    <row r="22" spans="2:9" x14ac:dyDescent="0.25">
      <c r="B22" s="332"/>
      <c r="C22" s="330" t="s">
        <v>208</v>
      </c>
      <c r="D22" s="329" t="s">
        <v>21</v>
      </c>
      <c r="E22" s="456"/>
      <c r="F22" s="457"/>
      <c r="G22" s="457"/>
      <c r="H22" s="457"/>
      <c r="I22" s="458"/>
    </row>
    <row r="23" spans="2:9" x14ac:dyDescent="0.25">
      <c r="B23" s="332"/>
      <c r="C23" s="330"/>
      <c r="D23" s="329"/>
      <c r="E23" s="456"/>
      <c r="F23" s="457"/>
      <c r="G23" s="457"/>
      <c r="H23" s="457"/>
      <c r="I23" s="458"/>
    </row>
    <row r="24" spans="2:9" ht="14.4" thickBot="1" x14ac:dyDescent="0.3">
      <c r="B24" s="343"/>
      <c r="C24" s="344"/>
      <c r="D24" s="345"/>
      <c r="E24" s="761"/>
      <c r="F24" s="762"/>
      <c r="G24" s="762"/>
      <c r="H24" s="762"/>
      <c r="I24" s="763"/>
    </row>
    <row r="25" spans="2:9" ht="14.4" thickBot="1" x14ac:dyDescent="0.3">
      <c r="B25" s="346"/>
      <c r="C25" s="347" t="s">
        <v>200</v>
      </c>
      <c r="D25" s="348" t="s">
        <v>20</v>
      </c>
      <c r="E25" s="764">
        <f>E12+E15+E18+E21</f>
        <v>0</v>
      </c>
      <c r="F25" s="764">
        <f>F12+F15+F18+F21</f>
        <v>0</v>
      </c>
      <c r="G25" s="764">
        <f>G12+G15+G18+G21</f>
        <v>0</v>
      </c>
      <c r="H25" s="764">
        <f>H12+H15+H18+H21</f>
        <v>0</v>
      </c>
      <c r="I25" s="765"/>
    </row>
    <row r="26" spans="2:9" x14ac:dyDescent="0.25">
      <c r="B26" s="337" t="s">
        <v>22</v>
      </c>
      <c r="C26" s="338" t="s">
        <v>51</v>
      </c>
      <c r="D26" s="339" t="s">
        <v>21</v>
      </c>
      <c r="E26" s="766"/>
      <c r="F26" s="767"/>
      <c r="G26" s="767"/>
      <c r="H26" s="767"/>
      <c r="I26" s="768"/>
    </row>
    <row r="27" spans="2:9" x14ac:dyDescent="0.25">
      <c r="B27" s="332" t="s">
        <v>24</v>
      </c>
      <c r="C27" s="330" t="s">
        <v>277</v>
      </c>
      <c r="D27" s="329" t="s">
        <v>213</v>
      </c>
      <c r="E27" s="769"/>
      <c r="F27" s="769"/>
      <c r="G27" s="769"/>
      <c r="H27" s="769"/>
      <c r="I27" s="770"/>
    </row>
    <row r="28" spans="2:9" x14ac:dyDescent="0.25">
      <c r="B28" s="332" t="s">
        <v>25</v>
      </c>
      <c r="C28" s="330" t="s">
        <v>278</v>
      </c>
      <c r="D28" s="329" t="s">
        <v>21</v>
      </c>
      <c r="E28" s="771"/>
      <c r="F28" s="772"/>
      <c r="G28" s="772"/>
      <c r="H28" s="772"/>
      <c r="I28" s="773"/>
    </row>
    <row r="29" spans="2:9" x14ac:dyDescent="0.25">
      <c r="B29" s="333"/>
      <c r="C29" s="330"/>
      <c r="D29" s="330"/>
      <c r="E29" s="772"/>
      <c r="F29" s="772"/>
      <c r="G29" s="772"/>
      <c r="H29" s="772"/>
      <c r="I29" s="773"/>
    </row>
    <row r="30" spans="2:9" ht="14.4" thickBot="1" x14ac:dyDescent="0.3">
      <c r="B30" s="334" t="s">
        <v>27</v>
      </c>
      <c r="C30" s="335" t="s">
        <v>276</v>
      </c>
      <c r="D30" s="336" t="s">
        <v>21</v>
      </c>
      <c r="E30" s="774">
        <f>E11+E26*E27+E28</f>
        <v>0</v>
      </c>
      <c r="F30" s="774">
        <f>F11+F26*F27+F28</f>
        <v>0</v>
      </c>
      <c r="G30" s="774">
        <f>G11+G26*G27+G28</f>
        <v>0</v>
      </c>
      <c r="H30" s="774">
        <f>H11+H26*H27+H28</f>
        <v>0</v>
      </c>
      <c r="I30" s="775"/>
    </row>
    <row r="32" spans="2:9" x14ac:dyDescent="0.25">
      <c r="C32" s="450"/>
    </row>
  </sheetData>
  <mergeCells count="12">
    <mergeCell ref="F8:I8"/>
    <mergeCell ref="B2:C2"/>
    <mergeCell ref="D2:F2"/>
    <mergeCell ref="B3:C3"/>
    <mergeCell ref="D3:F3"/>
    <mergeCell ref="B4:C4"/>
    <mergeCell ref="D4:F4"/>
    <mergeCell ref="B8:B9"/>
    <mergeCell ref="C8:C9"/>
    <mergeCell ref="D8:D9"/>
    <mergeCell ref="E8:E9"/>
    <mergeCell ref="B6:E6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headerFooter>
    <oddHeader>&amp;RAnexa nr. 7 la Metodologie</oddHeader>
  </headerFooter>
  <colBreaks count="1" manualBreakCount="1">
    <brk id="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6"/>
  <sheetViews>
    <sheetView tabSelected="1" view="pageBreakPreview" zoomScaleNormal="100" zoomScaleSheetLayoutView="100" workbookViewId="0">
      <pane xSplit="2" ySplit="11" topLeftCell="C12" activePane="bottomRight" state="frozen"/>
      <selection pane="topRight" activeCell="C1" sqref="C1"/>
      <selection pane="bottomLeft" activeCell="A11" sqref="A11"/>
      <selection pane="bottomRight" activeCell="E13" sqref="E13"/>
    </sheetView>
  </sheetViews>
  <sheetFormatPr defaultColWidth="8.88671875" defaultRowHeight="14.4" x14ac:dyDescent="0.3"/>
  <cols>
    <col min="1" max="1" width="5.44140625" style="208" customWidth="1"/>
    <col min="2" max="2" width="28.33203125" style="208" customWidth="1"/>
    <col min="3" max="3" width="13.109375" style="208" customWidth="1"/>
    <col min="4" max="4" width="12.5546875" style="208" customWidth="1"/>
    <col min="5" max="6" width="11.6640625" style="208" customWidth="1"/>
    <col min="7" max="7" width="10.109375" style="208" customWidth="1"/>
    <col min="8" max="16" width="12.6640625" style="208" customWidth="1"/>
    <col min="17" max="17" width="12.5546875" style="208" customWidth="1"/>
    <col min="18" max="18" width="12.33203125" style="208" customWidth="1"/>
    <col min="19" max="19" width="11.109375" style="208" customWidth="1"/>
    <col min="20" max="20" width="12.109375" style="208" customWidth="1"/>
    <col min="21" max="22" width="11" style="208" customWidth="1"/>
    <col min="23" max="23" width="12.44140625" style="208" customWidth="1"/>
    <col min="24" max="16384" width="8.88671875" style="208"/>
  </cols>
  <sheetData>
    <row r="1" spans="1:23" ht="15" thickBot="1" x14ac:dyDescent="0.35">
      <c r="Q1" s="236"/>
      <c r="R1" s="236"/>
    </row>
    <row r="2" spans="1:23" ht="15.6" x14ac:dyDescent="0.3">
      <c r="B2" s="522" t="s">
        <v>315</v>
      </c>
      <c r="C2" s="523"/>
      <c r="D2" s="654" t="str">
        <f>'Anexa 3_Operator_total'!$D$1</f>
        <v>(Denumire operator economic solicitant)</v>
      </c>
      <c r="E2" s="625"/>
      <c r="F2" s="625"/>
      <c r="G2" s="626"/>
      <c r="H2" s="237"/>
      <c r="I2" s="237"/>
      <c r="J2" s="237"/>
      <c r="K2" s="237"/>
      <c r="L2" s="237"/>
      <c r="M2" s="237"/>
      <c r="N2" s="237"/>
      <c r="O2" s="237"/>
      <c r="P2" s="213" t="s">
        <v>329</v>
      </c>
      <c r="Q2" s="237"/>
      <c r="R2" s="236"/>
      <c r="W2" s="213" t="s">
        <v>330</v>
      </c>
    </row>
    <row r="3" spans="1:23" ht="16.2" thickBot="1" x14ac:dyDescent="0.35">
      <c r="B3" s="582" t="s">
        <v>75</v>
      </c>
      <c r="C3" s="645"/>
      <c r="D3" s="651" t="str">
        <f>'Anexa 3_Operator_total'!D2</f>
        <v>zz.ll.aaa</v>
      </c>
      <c r="E3" s="652"/>
      <c r="F3" s="652"/>
      <c r="G3" s="653"/>
      <c r="H3" s="28"/>
      <c r="I3" s="28"/>
      <c r="J3" s="28"/>
      <c r="K3" s="28"/>
      <c r="L3" s="28"/>
      <c r="M3" s="28"/>
      <c r="N3" s="28"/>
      <c r="O3" s="28"/>
      <c r="P3" s="28"/>
      <c r="Q3" s="28"/>
      <c r="R3" s="236"/>
      <c r="W3" s="213"/>
    </row>
    <row r="4" spans="1:23" ht="15" thickBot="1" x14ac:dyDescent="0.35"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</row>
    <row r="5" spans="1:23" ht="18.600000000000001" thickBot="1" x14ac:dyDescent="0.4">
      <c r="A5" s="244" t="s">
        <v>256</v>
      </c>
      <c r="B5" s="245"/>
      <c r="C5" s="246"/>
      <c r="H5" s="236"/>
      <c r="I5" s="236"/>
      <c r="J5" s="236"/>
      <c r="K5" s="236"/>
      <c r="L5" s="236"/>
      <c r="M5" s="236"/>
      <c r="N5" s="236"/>
      <c r="O5" s="236"/>
      <c r="P5" s="236"/>
      <c r="Q5" s="236"/>
      <c r="R5" s="236"/>
    </row>
    <row r="6" spans="1:23" ht="12.6" customHeight="1" thickBot="1" x14ac:dyDescent="0.4">
      <c r="A6" s="234"/>
      <c r="B6" s="234"/>
      <c r="C6" s="234"/>
      <c r="D6" s="234"/>
      <c r="E6" s="234"/>
      <c r="F6" s="234"/>
      <c r="G6" s="234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</row>
    <row r="7" spans="1:23" ht="25.5" customHeight="1" thickBot="1" x14ac:dyDescent="0.35">
      <c r="A7" s="646" t="s">
        <v>16</v>
      </c>
      <c r="B7" s="866" t="s">
        <v>210</v>
      </c>
      <c r="C7" s="648" t="s">
        <v>311</v>
      </c>
      <c r="D7" s="649"/>
      <c r="E7" s="649"/>
      <c r="F7" s="649"/>
      <c r="G7" s="649"/>
      <c r="H7" s="649"/>
      <c r="I7" s="650"/>
      <c r="J7" s="648" t="s">
        <v>323</v>
      </c>
      <c r="K7" s="649"/>
      <c r="L7" s="649"/>
      <c r="M7" s="649"/>
      <c r="N7" s="649"/>
      <c r="O7" s="649"/>
      <c r="P7" s="650"/>
      <c r="Q7" s="642" t="s">
        <v>326</v>
      </c>
      <c r="R7" s="643"/>
      <c r="S7" s="643"/>
      <c r="T7" s="643"/>
      <c r="U7" s="643"/>
      <c r="V7" s="643"/>
      <c r="W7" s="644"/>
    </row>
    <row r="8" spans="1:23" ht="45.6" customHeight="1" x14ac:dyDescent="0.3">
      <c r="A8" s="647"/>
      <c r="B8" s="867"/>
      <c r="C8" s="349" t="s">
        <v>241</v>
      </c>
      <c r="D8" s="508" t="s">
        <v>344</v>
      </c>
      <c r="E8" s="349" t="s">
        <v>242</v>
      </c>
      <c r="F8" s="508" t="s">
        <v>318</v>
      </c>
      <c r="G8" s="509" t="s">
        <v>243</v>
      </c>
      <c r="H8" s="510" t="s">
        <v>319</v>
      </c>
      <c r="I8" s="508" t="s">
        <v>246</v>
      </c>
      <c r="J8" s="349" t="s">
        <v>241</v>
      </c>
      <c r="K8" s="508" t="s">
        <v>344</v>
      </c>
      <c r="L8" s="349" t="s">
        <v>242</v>
      </c>
      <c r="M8" s="508" t="s">
        <v>318</v>
      </c>
      <c r="N8" s="509" t="s">
        <v>243</v>
      </c>
      <c r="O8" s="510" t="s">
        <v>319</v>
      </c>
      <c r="P8" s="508" t="s">
        <v>246</v>
      </c>
      <c r="Q8" s="355" t="s">
        <v>241</v>
      </c>
      <c r="R8" s="511" t="s">
        <v>322</v>
      </c>
      <c r="S8" s="356" t="s">
        <v>242</v>
      </c>
      <c r="T8" s="511" t="s">
        <v>318</v>
      </c>
      <c r="U8" s="512" t="s">
        <v>243</v>
      </c>
      <c r="V8" s="513" t="s">
        <v>319</v>
      </c>
      <c r="W8" s="511" t="s">
        <v>246</v>
      </c>
    </row>
    <row r="9" spans="1:23" ht="13.95" customHeight="1" x14ac:dyDescent="0.3">
      <c r="A9" s="681"/>
      <c r="B9" s="487"/>
      <c r="C9" s="682" t="s">
        <v>74</v>
      </c>
      <c r="D9" s="683" t="s">
        <v>69</v>
      </c>
      <c r="E9" s="682" t="s">
        <v>74</v>
      </c>
      <c r="F9" s="684" t="s">
        <v>69</v>
      </c>
      <c r="G9" s="682" t="s">
        <v>74</v>
      </c>
      <c r="H9" s="354" t="s">
        <v>245</v>
      </c>
      <c r="I9" s="351" t="s">
        <v>244</v>
      </c>
      <c r="J9" s="350" t="s">
        <v>74</v>
      </c>
      <c r="K9" s="351" t="s">
        <v>69</v>
      </c>
      <c r="L9" s="350" t="s">
        <v>74</v>
      </c>
      <c r="M9" s="352" t="s">
        <v>69</v>
      </c>
      <c r="N9" s="353" t="s">
        <v>74</v>
      </c>
      <c r="O9" s="354" t="s">
        <v>245</v>
      </c>
      <c r="P9" s="351" t="s">
        <v>244</v>
      </c>
      <c r="Q9" s="357" t="s">
        <v>74</v>
      </c>
      <c r="R9" s="358" t="s">
        <v>69</v>
      </c>
      <c r="S9" s="359" t="s">
        <v>74</v>
      </c>
      <c r="T9" s="360" t="s">
        <v>69</v>
      </c>
      <c r="U9" s="361" t="s">
        <v>74</v>
      </c>
      <c r="V9" s="362" t="s">
        <v>245</v>
      </c>
      <c r="W9" s="358" t="s">
        <v>244</v>
      </c>
    </row>
    <row r="10" spans="1:23" s="691" customFormat="1" ht="13.95" customHeight="1" thickBot="1" x14ac:dyDescent="0.35">
      <c r="A10" s="685" t="s">
        <v>356</v>
      </c>
      <c r="B10" s="686">
        <v>1</v>
      </c>
      <c r="C10" s="687">
        <v>2</v>
      </c>
      <c r="D10" s="688">
        <v>3</v>
      </c>
      <c r="E10" s="687">
        <v>4</v>
      </c>
      <c r="F10" s="689">
        <v>5</v>
      </c>
      <c r="G10" s="690">
        <v>6</v>
      </c>
      <c r="H10" s="692">
        <v>7</v>
      </c>
      <c r="I10" s="693">
        <v>8</v>
      </c>
      <c r="J10" s="694">
        <v>9</v>
      </c>
      <c r="K10" s="693">
        <v>10</v>
      </c>
      <c r="L10" s="694">
        <v>11</v>
      </c>
      <c r="M10" s="695">
        <v>12</v>
      </c>
      <c r="N10" s="696">
        <v>13</v>
      </c>
      <c r="O10" s="692">
        <v>14</v>
      </c>
      <c r="P10" s="693">
        <v>15</v>
      </c>
      <c r="Q10" s="694">
        <v>16</v>
      </c>
      <c r="R10" s="693">
        <v>17</v>
      </c>
      <c r="S10" s="697">
        <v>18</v>
      </c>
      <c r="T10" s="695">
        <v>19</v>
      </c>
      <c r="U10" s="696">
        <v>20</v>
      </c>
      <c r="V10" s="692">
        <v>21</v>
      </c>
      <c r="W10" s="693">
        <v>22</v>
      </c>
    </row>
    <row r="11" spans="1:23" s="518" customFormat="1" ht="17.399999999999999" customHeight="1" thickBot="1" x14ac:dyDescent="0.35">
      <c r="A11" s="515"/>
      <c r="B11" s="516" t="s">
        <v>211</v>
      </c>
      <c r="C11" s="655">
        <f>G11-E11</f>
        <v>1</v>
      </c>
      <c r="D11" s="656" t="s">
        <v>327</v>
      </c>
      <c r="E11" s="655">
        <v>0</v>
      </c>
      <c r="F11" s="656" t="s">
        <v>327</v>
      </c>
      <c r="G11" s="657">
        <v>1</v>
      </c>
      <c r="H11" s="658">
        <v>0.08</v>
      </c>
      <c r="I11" s="656"/>
      <c r="J11" s="655">
        <f>N11-L11</f>
        <v>1</v>
      </c>
      <c r="K11" s="656" t="s">
        <v>327</v>
      </c>
      <c r="L11" s="655"/>
      <c r="M11" s="656" t="s">
        <v>327</v>
      </c>
      <c r="N11" s="657">
        <v>1</v>
      </c>
      <c r="O11" s="658"/>
      <c r="P11" s="656"/>
      <c r="Q11" s="655">
        <f>U11-S11</f>
        <v>1</v>
      </c>
      <c r="R11" s="656" t="s">
        <v>327</v>
      </c>
      <c r="S11" s="659"/>
      <c r="T11" s="660" t="s">
        <v>327</v>
      </c>
      <c r="U11" s="657">
        <v>1</v>
      </c>
      <c r="V11" s="658" t="s">
        <v>327</v>
      </c>
      <c r="W11" s="517"/>
    </row>
    <row r="12" spans="1:23" ht="29.4" customHeight="1" x14ac:dyDescent="0.3">
      <c r="A12" s="209">
        <v>1</v>
      </c>
      <c r="B12" s="211" t="s">
        <v>351</v>
      </c>
      <c r="C12" s="698">
        <f>SUM(C13:C18)</f>
        <v>0</v>
      </c>
      <c r="D12" s="699">
        <f>SUM(D13:D18)</f>
        <v>0</v>
      </c>
      <c r="E12" s="698">
        <f t="shared" ref="E12:F12" si="0">SUM(E13:E18)</f>
        <v>0</v>
      </c>
      <c r="F12" s="700">
        <f t="shared" si="0"/>
        <v>0</v>
      </c>
      <c r="G12" s="701">
        <f>C12+E12</f>
        <v>0</v>
      </c>
      <c r="H12" s="702">
        <f>D12+F12</f>
        <v>0</v>
      </c>
      <c r="I12" s="703">
        <v>0</v>
      </c>
      <c r="J12" s="698">
        <f>SUM(J13:J18)</f>
        <v>0</v>
      </c>
      <c r="K12" s="699">
        <f>SUM(K13:K18)</f>
        <v>0</v>
      </c>
      <c r="L12" s="698">
        <f t="shared" ref="L12:M12" si="1">SUM(L13:L18)</f>
        <v>0</v>
      </c>
      <c r="M12" s="700">
        <f t="shared" si="1"/>
        <v>0</v>
      </c>
      <c r="N12" s="701">
        <f>J12+L12</f>
        <v>0</v>
      </c>
      <c r="O12" s="702">
        <f>K12+M12</f>
        <v>0</v>
      </c>
      <c r="P12" s="703">
        <v>0</v>
      </c>
      <c r="Q12" s="704">
        <f>SUM(Q13:Q18)</f>
        <v>0</v>
      </c>
      <c r="R12" s="705">
        <f t="shared" ref="R12:T12" si="2">SUM(R13:R18)</f>
        <v>0</v>
      </c>
      <c r="S12" s="706">
        <f t="shared" si="2"/>
        <v>0</v>
      </c>
      <c r="T12" s="699">
        <f t="shared" si="2"/>
        <v>0</v>
      </c>
      <c r="U12" s="701">
        <f>Q12+S12</f>
        <v>0</v>
      </c>
      <c r="V12" s="702">
        <f>R12+T12</f>
        <v>0</v>
      </c>
      <c r="W12" s="703" t="e">
        <f>V12/U12/12</f>
        <v>#DIV/0!</v>
      </c>
    </row>
    <row r="13" spans="1:23" ht="13.95" customHeight="1" x14ac:dyDescent="0.3">
      <c r="A13" s="209"/>
      <c r="B13" s="369" t="s">
        <v>345</v>
      </c>
      <c r="C13" s="707"/>
      <c r="D13" s="708"/>
      <c r="E13" s="707"/>
      <c r="F13" s="709"/>
      <c r="G13" s="701"/>
      <c r="H13" s="702"/>
      <c r="I13" s="703"/>
      <c r="J13" s="707"/>
      <c r="K13" s="708"/>
      <c r="L13" s="707"/>
      <c r="M13" s="709"/>
      <c r="N13" s="701"/>
      <c r="O13" s="702"/>
      <c r="P13" s="703"/>
      <c r="Q13" s="707"/>
      <c r="R13" s="709"/>
      <c r="S13" s="710"/>
      <c r="T13" s="708"/>
      <c r="U13" s="701"/>
      <c r="V13" s="702"/>
      <c r="W13" s="703"/>
    </row>
    <row r="14" spans="1:23" ht="13.95" customHeight="1" x14ac:dyDescent="0.3">
      <c r="A14" s="209"/>
      <c r="B14" s="369" t="s">
        <v>248</v>
      </c>
      <c r="C14" s="707"/>
      <c r="D14" s="708"/>
      <c r="E14" s="707"/>
      <c r="F14" s="709"/>
      <c r="G14" s="701"/>
      <c r="H14" s="702"/>
      <c r="I14" s="703"/>
      <c r="J14" s="707"/>
      <c r="K14" s="708"/>
      <c r="L14" s="707"/>
      <c r="M14" s="709"/>
      <c r="N14" s="701"/>
      <c r="O14" s="702"/>
      <c r="P14" s="703"/>
      <c r="Q14" s="707"/>
      <c r="R14" s="709"/>
      <c r="S14" s="710"/>
      <c r="T14" s="708"/>
      <c r="U14" s="701"/>
      <c r="V14" s="702"/>
      <c r="W14" s="703"/>
    </row>
    <row r="15" spans="1:23" ht="13.95" customHeight="1" x14ac:dyDescent="0.3">
      <c r="A15" s="209"/>
      <c r="B15" s="369" t="s">
        <v>249</v>
      </c>
      <c r="C15" s="707"/>
      <c r="D15" s="708"/>
      <c r="E15" s="707"/>
      <c r="F15" s="709"/>
      <c r="G15" s="701"/>
      <c r="H15" s="702"/>
      <c r="I15" s="703"/>
      <c r="J15" s="707"/>
      <c r="K15" s="708"/>
      <c r="L15" s="707"/>
      <c r="M15" s="709"/>
      <c r="N15" s="701"/>
      <c r="O15" s="702"/>
      <c r="P15" s="703"/>
      <c r="Q15" s="707"/>
      <c r="R15" s="709"/>
      <c r="S15" s="710"/>
      <c r="T15" s="708"/>
      <c r="U15" s="701"/>
      <c r="V15" s="702"/>
      <c r="W15" s="703"/>
    </row>
    <row r="16" spans="1:23" ht="13.95" customHeight="1" x14ac:dyDescent="0.3">
      <c r="A16" s="209"/>
      <c r="B16" s="369" t="s">
        <v>250</v>
      </c>
      <c r="C16" s="707"/>
      <c r="D16" s="708"/>
      <c r="E16" s="707"/>
      <c r="F16" s="709"/>
      <c r="G16" s="701"/>
      <c r="H16" s="702"/>
      <c r="I16" s="703"/>
      <c r="J16" s="707"/>
      <c r="K16" s="708"/>
      <c r="L16" s="707"/>
      <c r="M16" s="709"/>
      <c r="N16" s="701"/>
      <c r="O16" s="702"/>
      <c r="P16" s="703"/>
      <c r="Q16" s="707"/>
      <c r="R16" s="709"/>
      <c r="S16" s="710"/>
      <c r="T16" s="708"/>
      <c r="U16" s="701"/>
      <c r="V16" s="702"/>
      <c r="W16" s="703"/>
    </row>
    <row r="17" spans="1:23" ht="13.95" customHeight="1" x14ac:dyDescent="0.3">
      <c r="A17" s="210"/>
      <c r="B17" s="369" t="s">
        <v>251</v>
      </c>
      <c r="C17" s="711"/>
      <c r="D17" s="712"/>
      <c r="E17" s="711"/>
      <c r="F17" s="713"/>
      <c r="G17" s="714"/>
      <c r="H17" s="715"/>
      <c r="I17" s="716"/>
      <c r="J17" s="711"/>
      <c r="K17" s="712"/>
      <c r="L17" s="711"/>
      <c r="M17" s="713"/>
      <c r="N17" s="714"/>
      <c r="O17" s="715"/>
      <c r="P17" s="716"/>
      <c r="Q17" s="711"/>
      <c r="R17" s="713"/>
      <c r="S17" s="717"/>
      <c r="T17" s="712"/>
      <c r="U17" s="714"/>
      <c r="V17" s="715"/>
      <c r="W17" s="716"/>
    </row>
    <row r="18" spans="1:23" ht="13.95" customHeight="1" thickBot="1" x14ac:dyDescent="0.35">
      <c r="A18" s="368"/>
      <c r="B18" s="370" t="s">
        <v>252</v>
      </c>
      <c r="C18" s="718"/>
      <c r="D18" s="719"/>
      <c r="E18" s="718"/>
      <c r="F18" s="720"/>
      <c r="G18" s="721"/>
      <c r="H18" s="722"/>
      <c r="I18" s="723"/>
      <c r="J18" s="718"/>
      <c r="K18" s="719"/>
      <c r="L18" s="718"/>
      <c r="M18" s="720"/>
      <c r="N18" s="721"/>
      <c r="O18" s="722"/>
      <c r="P18" s="723"/>
      <c r="Q18" s="718"/>
      <c r="R18" s="720"/>
      <c r="S18" s="724"/>
      <c r="T18" s="719"/>
      <c r="U18" s="721"/>
      <c r="V18" s="722"/>
      <c r="W18" s="723"/>
    </row>
    <row r="19" spans="1:23" x14ac:dyDescent="0.3">
      <c r="A19" s="209" t="s">
        <v>98</v>
      </c>
      <c r="B19" s="363" t="s">
        <v>320</v>
      </c>
      <c r="C19" s="704">
        <f>SUM(C20:C25)</f>
        <v>0</v>
      </c>
      <c r="D19" s="699">
        <f t="shared" ref="D19:F19" si="3">SUM(D20:D25)</f>
        <v>0</v>
      </c>
      <c r="E19" s="704">
        <f>SUM(E20:E25)</f>
        <v>0</v>
      </c>
      <c r="F19" s="705">
        <f t="shared" si="3"/>
        <v>0</v>
      </c>
      <c r="G19" s="701">
        <f t="shared" ref="G19:H54" si="4">C19+E19</f>
        <v>0</v>
      </c>
      <c r="H19" s="702">
        <f t="shared" si="4"/>
        <v>0</v>
      </c>
      <c r="I19" s="703">
        <v>0</v>
      </c>
      <c r="J19" s="704">
        <f>SUM(J20:J25)</f>
        <v>0</v>
      </c>
      <c r="K19" s="699">
        <f t="shared" ref="K19" si="5">SUM(K20:K25)</f>
        <v>0</v>
      </c>
      <c r="L19" s="704">
        <f>SUM(L20:L25)</f>
        <v>0</v>
      </c>
      <c r="M19" s="705">
        <f t="shared" ref="M19" si="6">SUM(M20:M25)</f>
        <v>0</v>
      </c>
      <c r="N19" s="701">
        <f t="shared" ref="N19" si="7">J19+L19</f>
        <v>0</v>
      </c>
      <c r="O19" s="702">
        <f t="shared" ref="O19" si="8">K19+M19</f>
        <v>0</v>
      </c>
      <c r="P19" s="703">
        <v>0</v>
      </c>
      <c r="Q19" s="704">
        <f>SUM(Q20:Q25)</f>
        <v>0</v>
      </c>
      <c r="R19" s="705">
        <f t="shared" ref="R19:T19" si="9">SUM(R20:R25)</f>
        <v>0</v>
      </c>
      <c r="S19" s="706">
        <f t="shared" si="9"/>
        <v>0</v>
      </c>
      <c r="T19" s="699">
        <f t="shared" si="9"/>
        <v>0</v>
      </c>
      <c r="U19" s="701">
        <f>Q19+S19</f>
        <v>0</v>
      </c>
      <c r="V19" s="702">
        <f t="shared" ref="U19:V54" si="10">R19+T19</f>
        <v>0</v>
      </c>
      <c r="W19" s="703" t="e">
        <f>V19/U19/12</f>
        <v>#DIV/0!</v>
      </c>
    </row>
    <row r="20" spans="1:23" x14ac:dyDescent="0.3">
      <c r="A20" s="212"/>
      <c r="B20" s="369" t="s">
        <v>247</v>
      </c>
      <c r="C20" s="725"/>
      <c r="D20" s="726"/>
      <c r="E20" s="725"/>
      <c r="F20" s="727"/>
      <c r="G20" s="728"/>
      <c r="H20" s="729"/>
      <c r="I20" s="730"/>
      <c r="J20" s="725"/>
      <c r="K20" s="726"/>
      <c r="L20" s="725"/>
      <c r="M20" s="727"/>
      <c r="N20" s="728"/>
      <c r="O20" s="729"/>
      <c r="P20" s="730"/>
      <c r="Q20" s="725"/>
      <c r="R20" s="731"/>
      <c r="S20" s="732"/>
      <c r="T20" s="733"/>
      <c r="U20" s="728"/>
      <c r="V20" s="729"/>
      <c r="W20" s="703"/>
    </row>
    <row r="21" spans="1:23" x14ac:dyDescent="0.3">
      <c r="A21" s="212"/>
      <c r="B21" s="369" t="s">
        <v>248</v>
      </c>
      <c r="C21" s="725"/>
      <c r="D21" s="726"/>
      <c r="E21" s="725"/>
      <c r="F21" s="731"/>
      <c r="G21" s="734"/>
      <c r="H21" s="735"/>
      <c r="I21" s="736"/>
      <c r="J21" s="725"/>
      <c r="K21" s="726"/>
      <c r="L21" s="725"/>
      <c r="M21" s="731"/>
      <c r="N21" s="734"/>
      <c r="O21" s="735"/>
      <c r="P21" s="736"/>
      <c r="Q21" s="725"/>
      <c r="R21" s="731"/>
      <c r="S21" s="732"/>
      <c r="T21" s="726"/>
      <c r="U21" s="734"/>
      <c r="V21" s="735"/>
      <c r="W21" s="703"/>
    </row>
    <row r="22" spans="1:23" x14ac:dyDescent="0.3">
      <c r="A22" s="212"/>
      <c r="B22" s="369" t="s">
        <v>249</v>
      </c>
      <c r="C22" s="725"/>
      <c r="D22" s="726"/>
      <c r="E22" s="725"/>
      <c r="F22" s="731"/>
      <c r="G22" s="734"/>
      <c r="H22" s="735"/>
      <c r="I22" s="736"/>
      <c r="J22" s="725"/>
      <c r="K22" s="726"/>
      <c r="L22" s="725"/>
      <c r="M22" s="731"/>
      <c r="N22" s="734"/>
      <c r="O22" s="735"/>
      <c r="P22" s="736"/>
      <c r="Q22" s="725"/>
      <c r="R22" s="731"/>
      <c r="S22" s="732"/>
      <c r="T22" s="726"/>
      <c r="U22" s="734"/>
      <c r="V22" s="735"/>
      <c r="W22" s="703"/>
    </row>
    <row r="23" spans="1:23" x14ac:dyDescent="0.3">
      <c r="A23" s="212"/>
      <c r="B23" s="369" t="s">
        <v>250</v>
      </c>
      <c r="C23" s="725"/>
      <c r="D23" s="726"/>
      <c r="E23" s="725"/>
      <c r="F23" s="731"/>
      <c r="G23" s="734"/>
      <c r="H23" s="735"/>
      <c r="I23" s="736"/>
      <c r="J23" s="725"/>
      <c r="K23" s="726"/>
      <c r="L23" s="725"/>
      <c r="M23" s="731"/>
      <c r="N23" s="734"/>
      <c r="O23" s="735"/>
      <c r="P23" s="736"/>
      <c r="Q23" s="725"/>
      <c r="R23" s="731"/>
      <c r="S23" s="732"/>
      <c r="T23" s="726"/>
      <c r="U23" s="734"/>
      <c r="V23" s="735"/>
      <c r="W23" s="703"/>
    </row>
    <row r="24" spans="1:23" x14ac:dyDescent="0.3">
      <c r="A24" s="212"/>
      <c r="B24" s="369" t="s">
        <v>251</v>
      </c>
      <c r="C24" s="725"/>
      <c r="D24" s="726"/>
      <c r="E24" s="725"/>
      <c r="F24" s="731"/>
      <c r="G24" s="734"/>
      <c r="H24" s="735"/>
      <c r="I24" s="736"/>
      <c r="J24" s="725"/>
      <c r="K24" s="726"/>
      <c r="L24" s="725"/>
      <c r="M24" s="731"/>
      <c r="N24" s="734"/>
      <c r="O24" s="735"/>
      <c r="P24" s="736"/>
      <c r="Q24" s="725"/>
      <c r="R24" s="731"/>
      <c r="S24" s="732"/>
      <c r="T24" s="726"/>
      <c r="U24" s="734"/>
      <c r="V24" s="735"/>
      <c r="W24" s="703"/>
    </row>
    <row r="25" spans="1:23" ht="15" thickBot="1" x14ac:dyDescent="0.35">
      <c r="A25" s="364"/>
      <c r="B25" s="370" t="s">
        <v>252</v>
      </c>
      <c r="C25" s="737"/>
      <c r="D25" s="738"/>
      <c r="E25" s="737"/>
      <c r="F25" s="739"/>
      <c r="G25" s="740"/>
      <c r="H25" s="741"/>
      <c r="I25" s="742"/>
      <c r="J25" s="737"/>
      <c r="K25" s="738"/>
      <c r="L25" s="737"/>
      <c r="M25" s="739"/>
      <c r="N25" s="740"/>
      <c r="O25" s="741"/>
      <c r="P25" s="742"/>
      <c r="Q25" s="737"/>
      <c r="R25" s="739"/>
      <c r="S25" s="743"/>
      <c r="T25" s="738"/>
      <c r="U25" s="740"/>
      <c r="V25" s="741"/>
      <c r="W25" s="742"/>
    </row>
    <row r="26" spans="1:23" x14ac:dyDescent="0.3">
      <c r="A26" s="365" t="s">
        <v>99</v>
      </c>
      <c r="B26" s="367" t="s">
        <v>321</v>
      </c>
      <c r="C26" s="744">
        <f>SUM(C27:C32)</f>
        <v>0</v>
      </c>
      <c r="D26" s="745">
        <f t="shared" ref="D26:F26" si="11">SUM(D27:D32)</f>
        <v>0</v>
      </c>
      <c r="E26" s="744">
        <f t="shared" si="11"/>
        <v>0</v>
      </c>
      <c r="F26" s="746">
        <f t="shared" si="11"/>
        <v>0</v>
      </c>
      <c r="G26" s="701">
        <f t="shared" si="4"/>
        <v>0</v>
      </c>
      <c r="H26" s="702">
        <f t="shared" si="4"/>
        <v>0</v>
      </c>
      <c r="I26" s="703">
        <v>0</v>
      </c>
      <c r="J26" s="744">
        <f>SUM(J27:J32)</f>
        <v>0</v>
      </c>
      <c r="K26" s="745">
        <f t="shared" ref="K26:M26" si="12">SUM(K27:K32)</f>
        <v>0</v>
      </c>
      <c r="L26" s="744">
        <f t="shared" si="12"/>
        <v>0</v>
      </c>
      <c r="M26" s="746">
        <f t="shared" si="12"/>
        <v>0</v>
      </c>
      <c r="N26" s="701">
        <f t="shared" ref="N26" si="13">J26+L26</f>
        <v>0</v>
      </c>
      <c r="O26" s="702">
        <f t="shared" ref="O26" si="14">K26+M26</f>
        <v>0</v>
      </c>
      <c r="P26" s="703">
        <v>0</v>
      </c>
      <c r="Q26" s="707">
        <f>SUM(Q27:Q32)</f>
        <v>0</v>
      </c>
      <c r="R26" s="709">
        <f t="shared" ref="R26:T26" si="15">SUM(R27:R32)</f>
        <v>0</v>
      </c>
      <c r="S26" s="710">
        <f t="shared" si="15"/>
        <v>0</v>
      </c>
      <c r="T26" s="708">
        <f t="shared" si="15"/>
        <v>0</v>
      </c>
      <c r="U26" s="701">
        <f>Q26+S26</f>
        <v>0</v>
      </c>
      <c r="V26" s="702">
        <f t="shared" si="10"/>
        <v>0</v>
      </c>
      <c r="W26" s="703" t="e">
        <f t="shared" ref="W26:W33" si="16">V26/U26/12</f>
        <v>#DIV/0!</v>
      </c>
    </row>
    <row r="27" spans="1:23" x14ac:dyDescent="0.3">
      <c r="A27" s="212"/>
      <c r="B27" s="369" t="s">
        <v>247</v>
      </c>
      <c r="C27" s="725"/>
      <c r="D27" s="726"/>
      <c r="E27" s="711"/>
      <c r="F27" s="713"/>
      <c r="G27" s="701"/>
      <c r="H27" s="702"/>
      <c r="I27" s="703"/>
      <c r="J27" s="725"/>
      <c r="K27" s="726"/>
      <c r="L27" s="711"/>
      <c r="M27" s="713"/>
      <c r="N27" s="701"/>
      <c r="O27" s="702"/>
      <c r="P27" s="703"/>
      <c r="Q27" s="711"/>
      <c r="R27" s="713"/>
      <c r="S27" s="717"/>
      <c r="T27" s="708"/>
      <c r="U27" s="701"/>
      <c r="V27" s="702"/>
      <c r="W27" s="703"/>
    </row>
    <row r="28" spans="1:23" x14ac:dyDescent="0.3">
      <c r="A28" s="212"/>
      <c r="B28" s="369" t="s">
        <v>248</v>
      </c>
      <c r="C28" s="725"/>
      <c r="D28" s="726"/>
      <c r="E28" s="711"/>
      <c r="F28" s="713"/>
      <c r="G28" s="701"/>
      <c r="H28" s="702"/>
      <c r="I28" s="703"/>
      <c r="J28" s="725"/>
      <c r="K28" s="726"/>
      <c r="L28" s="711"/>
      <c r="M28" s="713"/>
      <c r="N28" s="701"/>
      <c r="O28" s="702"/>
      <c r="P28" s="703"/>
      <c r="Q28" s="711"/>
      <c r="R28" s="713"/>
      <c r="S28" s="717"/>
      <c r="T28" s="708"/>
      <c r="U28" s="701"/>
      <c r="V28" s="702"/>
      <c r="W28" s="703"/>
    </row>
    <row r="29" spans="1:23" x14ac:dyDescent="0.3">
      <c r="A29" s="212"/>
      <c r="B29" s="369" t="s">
        <v>249</v>
      </c>
      <c r="C29" s="725"/>
      <c r="D29" s="726"/>
      <c r="E29" s="711"/>
      <c r="F29" s="713"/>
      <c r="G29" s="701"/>
      <c r="H29" s="702"/>
      <c r="I29" s="703"/>
      <c r="J29" s="725"/>
      <c r="K29" s="726"/>
      <c r="L29" s="711"/>
      <c r="M29" s="713"/>
      <c r="N29" s="701"/>
      <c r="O29" s="702"/>
      <c r="P29" s="703"/>
      <c r="Q29" s="711"/>
      <c r="R29" s="713"/>
      <c r="S29" s="717"/>
      <c r="T29" s="708"/>
      <c r="U29" s="701"/>
      <c r="V29" s="702"/>
      <c r="W29" s="703"/>
    </row>
    <row r="30" spans="1:23" x14ac:dyDescent="0.3">
      <c r="A30" s="212"/>
      <c r="B30" s="369" t="s">
        <v>250</v>
      </c>
      <c r="C30" s="725"/>
      <c r="D30" s="726"/>
      <c r="E30" s="711"/>
      <c r="F30" s="713"/>
      <c r="G30" s="701"/>
      <c r="H30" s="702"/>
      <c r="I30" s="703"/>
      <c r="J30" s="725"/>
      <c r="K30" s="726"/>
      <c r="L30" s="711"/>
      <c r="M30" s="713"/>
      <c r="N30" s="701"/>
      <c r="O30" s="702"/>
      <c r="P30" s="703"/>
      <c r="Q30" s="711"/>
      <c r="R30" s="713"/>
      <c r="S30" s="717"/>
      <c r="T30" s="708"/>
      <c r="U30" s="701"/>
      <c r="V30" s="702"/>
      <c r="W30" s="703"/>
    </row>
    <row r="31" spans="1:23" x14ac:dyDescent="0.3">
      <c r="A31" s="212"/>
      <c r="B31" s="369" t="s">
        <v>251</v>
      </c>
      <c r="C31" s="725"/>
      <c r="D31" s="726"/>
      <c r="E31" s="711"/>
      <c r="F31" s="713"/>
      <c r="G31" s="714"/>
      <c r="H31" s="715"/>
      <c r="I31" s="716"/>
      <c r="J31" s="725"/>
      <c r="K31" s="726"/>
      <c r="L31" s="711"/>
      <c r="M31" s="713"/>
      <c r="N31" s="714"/>
      <c r="O31" s="715"/>
      <c r="P31" s="716"/>
      <c r="Q31" s="711"/>
      <c r="R31" s="713"/>
      <c r="S31" s="717"/>
      <c r="T31" s="712"/>
      <c r="U31" s="714"/>
      <c r="V31" s="715"/>
      <c r="W31" s="716"/>
    </row>
    <row r="32" spans="1:23" ht="15" thickBot="1" x14ac:dyDescent="0.35">
      <c r="A32" s="212"/>
      <c r="B32" s="370" t="s">
        <v>252</v>
      </c>
      <c r="C32" s="737"/>
      <c r="D32" s="738"/>
      <c r="E32" s="737"/>
      <c r="F32" s="739"/>
      <c r="G32" s="721"/>
      <c r="H32" s="722"/>
      <c r="I32" s="723"/>
      <c r="J32" s="737"/>
      <c r="K32" s="738"/>
      <c r="L32" s="737"/>
      <c r="M32" s="739"/>
      <c r="N32" s="721"/>
      <c r="O32" s="722"/>
      <c r="P32" s="723"/>
      <c r="Q32" s="737"/>
      <c r="R32" s="739"/>
      <c r="S32" s="743"/>
      <c r="T32" s="719"/>
      <c r="U32" s="721"/>
      <c r="V32" s="722"/>
      <c r="W32" s="723"/>
    </row>
    <row r="33" spans="1:23" x14ac:dyDescent="0.3">
      <c r="A33" s="209" t="s">
        <v>104</v>
      </c>
      <c r="B33" s="363" t="s">
        <v>254</v>
      </c>
      <c r="C33" s="704">
        <f>SUM(C34:C39)</f>
        <v>0</v>
      </c>
      <c r="D33" s="699">
        <f t="shared" ref="D33" si="17">SUM(D34:D39)</f>
        <v>0</v>
      </c>
      <c r="E33" s="704">
        <f>SUM(E34:E39)</f>
        <v>0</v>
      </c>
      <c r="F33" s="705">
        <f>SUM(F34:F39)</f>
        <v>0</v>
      </c>
      <c r="G33" s="701">
        <f>C33+E33</f>
        <v>0</v>
      </c>
      <c r="H33" s="702">
        <f t="shared" si="4"/>
        <v>0</v>
      </c>
      <c r="I33" s="703">
        <v>0</v>
      </c>
      <c r="J33" s="704">
        <f>SUM(J34:J39)</f>
        <v>0</v>
      </c>
      <c r="K33" s="699">
        <f t="shared" ref="K33" si="18">SUM(K34:K39)</f>
        <v>0</v>
      </c>
      <c r="L33" s="704">
        <f>SUM(L34:L39)</f>
        <v>0</v>
      </c>
      <c r="M33" s="705">
        <f>SUM(M34:M39)</f>
        <v>0</v>
      </c>
      <c r="N33" s="701">
        <f>J33+L33</f>
        <v>0</v>
      </c>
      <c r="O33" s="702">
        <f t="shared" ref="O33" si="19">K33+M33</f>
        <v>0</v>
      </c>
      <c r="P33" s="703">
        <v>0</v>
      </c>
      <c r="Q33" s="704">
        <f>SUM(Q34:Q39)</f>
        <v>0</v>
      </c>
      <c r="R33" s="705">
        <f t="shared" ref="R33:T33" si="20">SUM(R34:R39)</f>
        <v>0</v>
      </c>
      <c r="S33" s="706">
        <f t="shared" si="20"/>
        <v>0</v>
      </c>
      <c r="T33" s="699">
        <f t="shared" si="20"/>
        <v>0</v>
      </c>
      <c r="U33" s="701">
        <f t="shared" si="10"/>
        <v>0</v>
      </c>
      <c r="V33" s="702">
        <f t="shared" si="10"/>
        <v>0</v>
      </c>
      <c r="W33" s="703" t="e">
        <f t="shared" si="16"/>
        <v>#DIV/0!</v>
      </c>
    </row>
    <row r="34" spans="1:23" x14ac:dyDescent="0.3">
      <c r="A34" s="212"/>
      <c r="B34" s="369" t="s">
        <v>247</v>
      </c>
      <c r="C34" s="725"/>
      <c r="D34" s="726"/>
      <c r="E34" s="725"/>
      <c r="F34" s="747"/>
      <c r="G34" s="714"/>
      <c r="H34" s="715"/>
      <c r="I34" s="716"/>
      <c r="J34" s="725"/>
      <c r="K34" s="726"/>
      <c r="L34" s="725"/>
      <c r="M34" s="747"/>
      <c r="N34" s="714"/>
      <c r="O34" s="715"/>
      <c r="P34" s="716"/>
      <c r="Q34" s="711"/>
      <c r="R34" s="713"/>
      <c r="S34" s="717"/>
      <c r="T34" s="712"/>
      <c r="U34" s="714"/>
      <c r="V34" s="715"/>
      <c r="W34" s="716"/>
    </row>
    <row r="35" spans="1:23" x14ac:dyDescent="0.3">
      <c r="A35" s="212"/>
      <c r="B35" s="369" t="s">
        <v>248</v>
      </c>
      <c r="C35" s="725"/>
      <c r="D35" s="726"/>
      <c r="E35" s="725"/>
      <c r="F35" s="747"/>
      <c r="G35" s="714"/>
      <c r="H35" s="715"/>
      <c r="I35" s="716"/>
      <c r="J35" s="725"/>
      <c r="K35" s="726"/>
      <c r="L35" s="725"/>
      <c r="M35" s="747"/>
      <c r="N35" s="714"/>
      <c r="O35" s="715"/>
      <c r="P35" s="716"/>
      <c r="Q35" s="711"/>
      <c r="R35" s="713"/>
      <c r="S35" s="717"/>
      <c r="T35" s="712"/>
      <c r="U35" s="714"/>
      <c r="V35" s="715"/>
      <c r="W35" s="716"/>
    </row>
    <row r="36" spans="1:23" x14ac:dyDescent="0.3">
      <c r="A36" s="212"/>
      <c r="B36" s="369" t="s">
        <v>249</v>
      </c>
      <c r="C36" s="725"/>
      <c r="D36" s="726"/>
      <c r="E36" s="725"/>
      <c r="F36" s="747"/>
      <c r="G36" s="714"/>
      <c r="H36" s="715"/>
      <c r="I36" s="716"/>
      <c r="J36" s="725"/>
      <c r="K36" s="726"/>
      <c r="L36" s="725"/>
      <c r="M36" s="747"/>
      <c r="N36" s="714"/>
      <c r="O36" s="715"/>
      <c r="P36" s="716"/>
      <c r="Q36" s="711"/>
      <c r="R36" s="713"/>
      <c r="S36" s="717"/>
      <c r="T36" s="712"/>
      <c r="U36" s="714"/>
      <c r="V36" s="715"/>
      <c r="W36" s="716"/>
    </row>
    <row r="37" spans="1:23" x14ac:dyDescent="0.3">
      <c r="A37" s="212"/>
      <c r="B37" s="369" t="s">
        <v>250</v>
      </c>
      <c r="C37" s="725"/>
      <c r="D37" s="726"/>
      <c r="E37" s="725"/>
      <c r="F37" s="747"/>
      <c r="G37" s="714"/>
      <c r="H37" s="715"/>
      <c r="I37" s="716"/>
      <c r="J37" s="725"/>
      <c r="K37" s="726"/>
      <c r="L37" s="725"/>
      <c r="M37" s="747"/>
      <c r="N37" s="714"/>
      <c r="O37" s="715"/>
      <c r="P37" s="716"/>
      <c r="Q37" s="711"/>
      <c r="R37" s="713"/>
      <c r="S37" s="717"/>
      <c r="T37" s="712"/>
      <c r="U37" s="714"/>
      <c r="V37" s="715"/>
      <c r="W37" s="716"/>
    </row>
    <row r="38" spans="1:23" x14ac:dyDescent="0.3">
      <c r="A38" s="212"/>
      <c r="B38" s="369" t="s">
        <v>251</v>
      </c>
      <c r="C38" s="725"/>
      <c r="D38" s="726"/>
      <c r="E38" s="725"/>
      <c r="F38" s="747"/>
      <c r="G38" s="714"/>
      <c r="H38" s="715"/>
      <c r="I38" s="716"/>
      <c r="J38" s="725"/>
      <c r="K38" s="726"/>
      <c r="L38" s="725"/>
      <c r="M38" s="747"/>
      <c r="N38" s="714"/>
      <c r="O38" s="715"/>
      <c r="P38" s="716"/>
      <c r="Q38" s="711"/>
      <c r="R38" s="713"/>
      <c r="S38" s="717"/>
      <c r="T38" s="712"/>
      <c r="U38" s="714"/>
      <c r="V38" s="715"/>
      <c r="W38" s="716"/>
    </row>
    <row r="39" spans="1:23" ht="15" thickBot="1" x14ac:dyDescent="0.35">
      <c r="A39" s="364"/>
      <c r="B39" s="370" t="s">
        <v>252</v>
      </c>
      <c r="C39" s="737"/>
      <c r="D39" s="738"/>
      <c r="E39" s="737"/>
      <c r="F39" s="748"/>
      <c r="G39" s="740"/>
      <c r="H39" s="741"/>
      <c r="I39" s="742"/>
      <c r="J39" s="737"/>
      <c r="K39" s="738"/>
      <c r="L39" s="737"/>
      <c r="M39" s="748"/>
      <c r="N39" s="740"/>
      <c r="O39" s="741"/>
      <c r="P39" s="742"/>
      <c r="Q39" s="737"/>
      <c r="R39" s="739"/>
      <c r="S39" s="743"/>
      <c r="T39" s="738"/>
      <c r="U39" s="740"/>
      <c r="V39" s="741"/>
      <c r="W39" s="742"/>
    </row>
    <row r="40" spans="1:23" x14ac:dyDescent="0.3">
      <c r="A40" s="365" t="s">
        <v>109</v>
      </c>
      <c r="B40" s="366" t="s">
        <v>253</v>
      </c>
      <c r="C40" s="704">
        <f>SUM(C41:C46)</f>
        <v>0</v>
      </c>
      <c r="D40" s="699">
        <f t="shared" ref="D40" si="21">SUM(D41:D46)</f>
        <v>0</v>
      </c>
      <c r="E40" s="704">
        <f>SUM(E41:E46)</f>
        <v>0</v>
      </c>
      <c r="F40" s="705">
        <f>SUM(F41:F46)</f>
        <v>0</v>
      </c>
      <c r="G40" s="701">
        <f t="shared" si="4"/>
        <v>0</v>
      </c>
      <c r="H40" s="702">
        <f t="shared" si="4"/>
        <v>0</v>
      </c>
      <c r="I40" s="703">
        <v>0</v>
      </c>
      <c r="J40" s="704">
        <f>SUM(J41:J46)</f>
        <v>0</v>
      </c>
      <c r="K40" s="699">
        <f t="shared" ref="K40" si="22">SUM(K41:K46)</f>
        <v>0</v>
      </c>
      <c r="L40" s="704">
        <f>SUM(L41:L46)</f>
        <v>0</v>
      </c>
      <c r="M40" s="705">
        <f>SUM(M41:M46)</f>
        <v>0</v>
      </c>
      <c r="N40" s="701">
        <f t="shared" ref="N40" si="23">J40+L40</f>
        <v>0</v>
      </c>
      <c r="O40" s="702">
        <f t="shared" ref="O40" si="24">K40+M40</f>
        <v>0</v>
      </c>
      <c r="P40" s="703">
        <v>0</v>
      </c>
      <c r="Q40" s="704">
        <f>SUM(Q41:Q46)</f>
        <v>0</v>
      </c>
      <c r="R40" s="705">
        <f t="shared" ref="R40:T40" si="25">SUM(R41:R46)</f>
        <v>0</v>
      </c>
      <c r="S40" s="706">
        <f t="shared" si="25"/>
        <v>0</v>
      </c>
      <c r="T40" s="699">
        <f t="shared" si="25"/>
        <v>0</v>
      </c>
      <c r="U40" s="701">
        <f t="shared" si="10"/>
        <v>0</v>
      </c>
      <c r="V40" s="702">
        <f t="shared" si="10"/>
        <v>0</v>
      </c>
      <c r="W40" s="703">
        <v>0</v>
      </c>
    </row>
    <row r="41" spans="1:23" x14ac:dyDescent="0.3">
      <c r="A41" s="212"/>
      <c r="B41" s="369" t="s">
        <v>247</v>
      </c>
      <c r="C41" s="725"/>
      <c r="D41" s="726"/>
      <c r="E41" s="725"/>
      <c r="F41" s="747"/>
      <c r="G41" s="714"/>
      <c r="H41" s="715"/>
      <c r="I41" s="716"/>
      <c r="J41" s="725"/>
      <c r="K41" s="726"/>
      <c r="L41" s="725"/>
      <c r="M41" s="747"/>
      <c r="N41" s="714"/>
      <c r="O41" s="715"/>
      <c r="P41" s="716"/>
      <c r="Q41" s="711"/>
      <c r="R41" s="713"/>
      <c r="S41" s="717"/>
      <c r="T41" s="712"/>
      <c r="U41" s="714"/>
      <c r="V41" s="715"/>
      <c r="W41" s="716"/>
    </row>
    <row r="42" spans="1:23" x14ac:dyDescent="0.3">
      <c r="A42" s="212"/>
      <c r="B42" s="369" t="s">
        <v>248</v>
      </c>
      <c r="C42" s="725"/>
      <c r="D42" s="726"/>
      <c r="E42" s="725"/>
      <c r="F42" s="747"/>
      <c r="G42" s="714"/>
      <c r="H42" s="715"/>
      <c r="I42" s="716"/>
      <c r="J42" s="725"/>
      <c r="K42" s="726"/>
      <c r="L42" s="725"/>
      <c r="M42" s="747"/>
      <c r="N42" s="714"/>
      <c r="O42" s="715"/>
      <c r="P42" s="716"/>
      <c r="Q42" s="711"/>
      <c r="R42" s="713"/>
      <c r="S42" s="717"/>
      <c r="T42" s="712"/>
      <c r="U42" s="714"/>
      <c r="V42" s="715"/>
      <c r="W42" s="716"/>
    </row>
    <row r="43" spans="1:23" x14ac:dyDescent="0.3">
      <c r="A43" s="212"/>
      <c r="B43" s="369" t="s">
        <v>249</v>
      </c>
      <c r="C43" s="725"/>
      <c r="D43" s="726"/>
      <c r="E43" s="725"/>
      <c r="F43" s="747"/>
      <c r="G43" s="714"/>
      <c r="H43" s="715"/>
      <c r="I43" s="716"/>
      <c r="J43" s="725"/>
      <c r="K43" s="726"/>
      <c r="L43" s="725"/>
      <c r="M43" s="747"/>
      <c r="N43" s="714"/>
      <c r="O43" s="715"/>
      <c r="P43" s="716"/>
      <c r="Q43" s="711"/>
      <c r="R43" s="713"/>
      <c r="S43" s="717"/>
      <c r="T43" s="712"/>
      <c r="U43" s="714"/>
      <c r="V43" s="715"/>
      <c r="W43" s="716"/>
    </row>
    <row r="44" spans="1:23" x14ac:dyDescent="0.3">
      <c r="A44" s="212"/>
      <c r="B44" s="369" t="s">
        <v>250</v>
      </c>
      <c r="C44" s="725"/>
      <c r="D44" s="726"/>
      <c r="E44" s="725"/>
      <c r="F44" s="747"/>
      <c r="G44" s="714"/>
      <c r="H44" s="715"/>
      <c r="I44" s="716"/>
      <c r="J44" s="725"/>
      <c r="K44" s="726"/>
      <c r="L44" s="725"/>
      <c r="M44" s="747"/>
      <c r="N44" s="714"/>
      <c r="O44" s="715"/>
      <c r="P44" s="716"/>
      <c r="Q44" s="711"/>
      <c r="R44" s="713"/>
      <c r="S44" s="717"/>
      <c r="T44" s="712"/>
      <c r="U44" s="714"/>
      <c r="V44" s="715"/>
      <c r="W44" s="716"/>
    </row>
    <row r="45" spans="1:23" x14ac:dyDescent="0.3">
      <c r="A45" s="212"/>
      <c r="B45" s="369" t="s">
        <v>251</v>
      </c>
      <c r="C45" s="725"/>
      <c r="D45" s="726"/>
      <c r="E45" s="725"/>
      <c r="F45" s="747"/>
      <c r="G45" s="714"/>
      <c r="H45" s="715"/>
      <c r="I45" s="716"/>
      <c r="J45" s="725"/>
      <c r="K45" s="726"/>
      <c r="L45" s="725"/>
      <c r="M45" s="747"/>
      <c r="N45" s="714"/>
      <c r="O45" s="715"/>
      <c r="P45" s="716"/>
      <c r="Q45" s="711"/>
      <c r="R45" s="713"/>
      <c r="S45" s="717"/>
      <c r="T45" s="712"/>
      <c r="U45" s="714"/>
      <c r="V45" s="715"/>
      <c r="W45" s="716"/>
    </row>
    <row r="46" spans="1:23" ht="15" thickBot="1" x14ac:dyDescent="0.35">
      <c r="A46" s="212"/>
      <c r="B46" s="371" t="s">
        <v>252</v>
      </c>
      <c r="C46" s="725"/>
      <c r="D46" s="726"/>
      <c r="E46" s="725"/>
      <c r="F46" s="749"/>
      <c r="G46" s="734"/>
      <c r="H46" s="735"/>
      <c r="I46" s="736"/>
      <c r="J46" s="725"/>
      <c r="K46" s="726"/>
      <c r="L46" s="725"/>
      <c r="M46" s="749"/>
      <c r="N46" s="734"/>
      <c r="O46" s="735"/>
      <c r="P46" s="736"/>
      <c r="Q46" s="725"/>
      <c r="R46" s="731"/>
      <c r="S46" s="732"/>
      <c r="T46" s="726"/>
      <c r="U46" s="734"/>
      <c r="V46" s="735"/>
      <c r="W46" s="736"/>
    </row>
    <row r="47" spans="1:23" x14ac:dyDescent="0.3">
      <c r="A47" s="239" t="s">
        <v>229</v>
      </c>
      <c r="B47" s="243" t="s">
        <v>255</v>
      </c>
      <c r="C47" s="750">
        <f>SUM(C48:C53)</f>
        <v>0</v>
      </c>
      <c r="D47" s="751">
        <f t="shared" ref="D47:F47" si="26">SUM(D48:D53)</f>
        <v>0</v>
      </c>
      <c r="E47" s="698">
        <f t="shared" si="26"/>
        <v>0</v>
      </c>
      <c r="F47" s="700">
        <f t="shared" si="26"/>
        <v>0</v>
      </c>
      <c r="G47" s="752">
        <f t="shared" si="4"/>
        <v>0</v>
      </c>
      <c r="H47" s="753">
        <f t="shared" si="4"/>
        <v>0</v>
      </c>
      <c r="I47" s="754">
        <v>0</v>
      </c>
      <c r="J47" s="750">
        <f>SUM(J48:J53)</f>
        <v>0</v>
      </c>
      <c r="K47" s="751">
        <f t="shared" ref="K47:M47" si="27">SUM(K48:K53)</f>
        <v>0</v>
      </c>
      <c r="L47" s="698">
        <f t="shared" si="27"/>
        <v>0</v>
      </c>
      <c r="M47" s="700">
        <f t="shared" si="27"/>
        <v>0</v>
      </c>
      <c r="N47" s="752">
        <f t="shared" ref="N47" si="28">J47+L47</f>
        <v>0</v>
      </c>
      <c r="O47" s="753">
        <f t="shared" ref="O47" si="29">K47+M47</f>
        <v>0</v>
      </c>
      <c r="P47" s="754">
        <v>0</v>
      </c>
      <c r="Q47" s="698">
        <f>SUM(Q48:Q53)</f>
        <v>0</v>
      </c>
      <c r="R47" s="700">
        <f t="shared" ref="R47:T47" si="30">SUM(R48:R53)</f>
        <v>0</v>
      </c>
      <c r="S47" s="750">
        <f t="shared" si="30"/>
        <v>0</v>
      </c>
      <c r="T47" s="700">
        <f t="shared" si="30"/>
        <v>0</v>
      </c>
      <c r="U47" s="752">
        <f t="shared" si="10"/>
        <v>0</v>
      </c>
      <c r="V47" s="753">
        <f t="shared" si="10"/>
        <v>0</v>
      </c>
      <c r="W47" s="754">
        <v>0</v>
      </c>
    </row>
    <row r="48" spans="1:23" x14ac:dyDescent="0.3">
      <c r="A48" s="240"/>
      <c r="B48" s="369" t="s">
        <v>247</v>
      </c>
      <c r="C48" s="717"/>
      <c r="D48" s="755"/>
      <c r="E48" s="711"/>
      <c r="F48" s="747"/>
      <c r="G48" s="714"/>
      <c r="H48" s="715"/>
      <c r="I48" s="716"/>
      <c r="J48" s="717"/>
      <c r="K48" s="755"/>
      <c r="L48" s="711"/>
      <c r="M48" s="747"/>
      <c r="N48" s="714"/>
      <c r="O48" s="715"/>
      <c r="P48" s="716"/>
      <c r="Q48" s="711"/>
      <c r="R48" s="713"/>
      <c r="S48" s="717"/>
      <c r="T48" s="713"/>
      <c r="U48" s="714"/>
      <c r="V48" s="715"/>
      <c r="W48" s="716"/>
    </row>
    <row r="49" spans="1:23" x14ac:dyDescent="0.3">
      <c r="A49" s="240"/>
      <c r="B49" s="369" t="s">
        <v>248</v>
      </c>
      <c r="C49" s="717"/>
      <c r="D49" s="755"/>
      <c r="E49" s="711"/>
      <c r="F49" s="747"/>
      <c r="G49" s="714"/>
      <c r="H49" s="715"/>
      <c r="I49" s="716"/>
      <c r="J49" s="717"/>
      <c r="K49" s="755"/>
      <c r="L49" s="711"/>
      <c r="M49" s="747"/>
      <c r="N49" s="714"/>
      <c r="O49" s="715"/>
      <c r="P49" s="716"/>
      <c r="Q49" s="711"/>
      <c r="R49" s="713"/>
      <c r="S49" s="717"/>
      <c r="T49" s="713"/>
      <c r="U49" s="714"/>
      <c r="V49" s="715"/>
      <c r="W49" s="716"/>
    </row>
    <row r="50" spans="1:23" x14ac:dyDescent="0.3">
      <c r="A50" s="240"/>
      <c r="B50" s="369" t="s">
        <v>249</v>
      </c>
      <c r="C50" s="717"/>
      <c r="D50" s="755"/>
      <c r="E50" s="711"/>
      <c r="F50" s="747"/>
      <c r="G50" s="714"/>
      <c r="H50" s="715"/>
      <c r="I50" s="716"/>
      <c r="J50" s="717"/>
      <c r="K50" s="755"/>
      <c r="L50" s="711"/>
      <c r="M50" s="747"/>
      <c r="N50" s="714"/>
      <c r="O50" s="715"/>
      <c r="P50" s="716"/>
      <c r="Q50" s="711"/>
      <c r="R50" s="713"/>
      <c r="S50" s="717"/>
      <c r="T50" s="713"/>
      <c r="U50" s="714"/>
      <c r="V50" s="715"/>
      <c r="W50" s="716"/>
    </row>
    <row r="51" spans="1:23" x14ac:dyDescent="0.3">
      <c r="A51" s="240"/>
      <c r="B51" s="369" t="s">
        <v>250</v>
      </c>
      <c r="C51" s="717"/>
      <c r="D51" s="755"/>
      <c r="E51" s="711"/>
      <c r="F51" s="747"/>
      <c r="G51" s="714"/>
      <c r="H51" s="715"/>
      <c r="I51" s="716"/>
      <c r="J51" s="717"/>
      <c r="K51" s="755"/>
      <c r="L51" s="711"/>
      <c r="M51" s="747"/>
      <c r="N51" s="714"/>
      <c r="O51" s="715"/>
      <c r="P51" s="716"/>
      <c r="Q51" s="711"/>
      <c r="R51" s="713"/>
      <c r="S51" s="717"/>
      <c r="T51" s="713"/>
      <c r="U51" s="714"/>
      <c r="V51" s="715"/>
      <c r="W51" s="716"/>
    </row>
    <row r="52" spans="1:23" x14ac:dyDescent="0.3">
      <c r="A52" s="240"/>
      <c r="B52" s="369" t="s">
        <v>251</v>
      </c>
      <c r="C52" s="717"/>
      <c r="D52" s="755"/>
      <c r="E52" s="711"/>
      <c r="F52" s="747"/>
      <c r="G52" s="714"/>
      <c r="H52" s="715"/>
      <c r="I52" s="716"/>
      <c r="J52" s="717"/>
      <c r="K52" s="755"/>
      <c r="L52" s="711"/>
      <c r="M52" s="747"/>
      <c r="N52" s="714"/>
      <c r="O52" s="715"/>
      <c r="P52" s="716"/>
      <c r="Q52" s="711"/>
      <c r="R52" s="713"/>
      <c r="S52" s="717"/>
      <c r="T52" s="713"/>
      <c r="U52" s="714"/>
      <c r="V52" s="715"/>
      <c r="W52" s="716"/>
    </row>
    <row r="53" spans="1:23" ht="15" thickBot="1" x14ac:dyDescent="0.35">
      <c r="A53" s="241"/>
      <c r="B53" s="370" t="s">
        <v>252</v>
      </c>
      <c r="C53" s="743"/>
      <c r="D53" s="756"/>
      <c r="E53" s="737"/>
      <c r="F53" s="748"/>
      <c r="G53" s="740"/>
      <c r="H53" s="741"/>
      <c r="I53" s="742"/>
      <c r="J53" s="743"/>
      <c r="K53" s="756"/>
      <c r="L53" s="737"/>
      <c r="M53" s="748"/>
      <c r="N53" s="740"/>
      <c r="O53" s="741"/>
      <c r="P53" s="742"/>
      <c r="Q53" s="737"/>
      <c r="R53" s="739"/>
      <c r="S53" s="743"/>
      <c r="T53" s="739"/>
      <c r="U53" s="740"/>
      <c r="V53" s="741"/>
      <c r="W53" s="742"/>
    </row>
    <row r="54" spans="1:23" ht="15" thickBot="1" x14ac:dyDescent="0.35">
      <c r="A54" s="242"/>
      <c r="B54" s="238" t="s">
        <v>212</v>
      </c>
      <c r="C54" s="757">
        <f>SUM(C12:C40)</f>
        <v>0</v>
      </c>
      <c r="D54" s="758">
        <f>SUM(D12:D40)</f>
        <v>0</v>
      </c>
      <c r="E54" s="759">
        <f>SUM(E12:E40)</f>
        <v>0</v>
      </c>
      <c r="F54" s="760">
        <f>SUM(F12:F40)</f>
        <v>0</v>
      </c>
      <c r="G54" s="721">
        <f t="shared" si="4"/>
        <v>0</v>
      </c>
      <c r="H54" s="722">
        <f t="shared" si="4"/>
        <v>0</v>
      </c>
      <c r="I54" s="723">
        <v>0</v>
      </c>
      <c r="J54" s="757">
        <f>SUM(J12:J40)</f>
        <v>0</v>
      </c>
      <c r="K54" s="758">
        <f>SUM(K12:K40)</f>
        <v>0</v>
      </c>
      <c r="L54" s="759">
        <f>SUM(L12:L40)</f>
        <v>0</v>
      </c>
      <c r="M54" s="760">
        <f>SUM(M12:M40)</f>
        <v>0</v>
      </c>
      <c r="N54" s="721">
        <f t="shared" ref="N54" si="31">J54+L54</f>
        <v>0</v>
      </c>
      <c r="O54" s="722">
        <f t="shared" ref="O54" si="32">K54+M54</f>
        <v>0</v>
      </c>
      <c r="P54" s="723">
        <v>0</v>
      </c>
      <c r="Q54" s="758">
        <f>SUM(Q12:Q40)</f>
        <v>0</v>
      </c>
      <c r="R54" s="759">
        <f>SUM(R12:R40)</f>
        <v>0</v>
      </c>
      <c r="S54" s="757">
        <f>SUM(S12:S40)</f>
        <v>0</v>
      </c>
      <c r="T54" s="759">
        <f>SUM(T12:T40)</f>
        <v>0</v>
      </c>
      <c r="U54" s="721">
        <f t="shared" si="10"/>
        <v>0</v>
      </c>
      <c r="V54" s="722">
        <f t="shared" si="10"/>
        <v>0</v>
      </c>
      <c r="W54" s="723">
        <v>0</v>
      </c>
    </row>
    <row r="55" spans="1:23" x14ac:dyDescent="0.3">
      <c r="A55" s="514" t="s">
        <v>347</v>
      </c>
      <c r="B55" s="514" t="s">
        <v>343</v>
      </c>
    </row>
    <row r="56" spans="1:23" x14ac:dyDescent="0.3">
      <c r="B56" s="514" t="s">
        <v>353</v>
      </c>
      <c r="D56" s="208" t="s">
        <v>346</v>
      </c>
    </row>
  </sheetData>
  <mergeCells count="9">
    <mergeCell ref="Q7:W7"/>
    <mergeCell ref="B2:C2"/>
    <mergeCell ref="B3:C3"/>
    <mergeCell ref="A7:A8"/>
    <mergeCell ref="B7:B8"/>
    <mergeCell ref="C7:I7"/>
    <mergeCell ref="D3:G3"/>
    <mergeCell ref="D2:G2"/>
    <mergeCell ref="J7:P7"/>
  </mergeCells>
  <printOptions horizontalCentered="1" verticalCentered="1"/>
  <pageMargins left="0.70866141732283472" right="0.70866141732283472" top="0.35433070866141736" bottom="0.15748031496062992" header="0.31496062992125984" footer="0.31496062992125984"/>
  <pageSetup paperSize="9" scale="63" orientation="landscape" r:id="rId1"/>
  <headerFooter>
    <oddHeader>&amp;RAnexa nr. 8 la Metodologie</oddHeader>
  </headerFooter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9</vt:i4>
      </vt:variant>
    </vt:vector>
  </HeadingPairs>
  <TitlesOfParts>
    <vt:vector size="15" baseType="lpstr">
      <vt:lpstr>Anexa 3_Operator_total</vt:lpstr>
      <vt:lpstr>Anexa 4_CV</vt:lpstr>
      <vt:lpstr>Anexa 5_CF</vt:lpstr>
      <vt:lpstr>Anexa 6_Bilant ET</vt:lpstr>
      <vt:lpstr>Anexa 7_PLF</vt:lpstr>
      <vt:lpstr>Anexa 8_Personal</vt:lpstr>
      <vt:lpstr>'Anexa 3_Operator_total'!Print_Area</vt:lpstr>
      <vt:lpstr>'Anexa 4_CV'!Print_Area</vt:lpstr>
      <vt:lpstr>'Anexa 5_CF'!Print_Area</vt:lpstr>
      <vt:lpstr>'Anexa 6_Bilant ET'!Print_Area</vt:lpstr>
      <vt:lpstr>'Anexa 7_PLF'!Print_Area</vt:lpstr>
      <vt:lpstr>'Anexa 8_Personal'!Print_Area</vt:lpstr>
      <vt:lpstr>'Anexa 3_Operator_total'!Print_Titles</vt:lpstr>
      <vt:lpstr>'Anexa 4_CV'!Print_Titles</vt:lpstr>
      <vt:lpstr>'Anexa 8_Personal'!Print_Titles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Bogdan ANTON</dc:creator>
  <cp:lastModifiedBy>Bogdan ANTON</cp:lastModifiedBy>
  <cp:lastPrinted>2022-07-05T12:48:02Z</cp:lastPrinted>
  <dcterms:created xsi:type="dcterms:W3CDTF">2020-02-10T12:37:36Z</dcterms:created>
  <dcterms:modified xsi:type="dcterms:W3CDTF">2022-07-05T12:48:04Z</dcterms:modified>
</cp:coreProperties>
</file>